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EVHP!$A$1:$I$46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F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E14" i="1"/>
  <c r="E25" i="1" s="1"/>
  <c r="E38" i="1" s="1"/>
  <c r="D14" i="1"/>
  <c r="D25" i="1" s="1"/>
  <c r="H12" i="1"/>
  <c r="H25" i="1" l="1"/>
  <c r="J25" i="1" s="1"/>
  <c r="D38" i="1"/>
  <c r="H38" i="1" s="1"/>
  <c r="J38" i="1" s="1"/>
  <c r="H14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<sst xmlns="http://schemas.openxmlformats.org/spreadsheetml/2006/main" count="39" uniqueCount="31">
  <si>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</si>
  <si>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2017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</si>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</sst>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168" fontId="0" fillId="0" borderId="0" xfId="0" applyNumberFormat="1" applyFill="1" applyBorder="1"/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169" fontId="0" fillId="0" borderId="0" xfId="0" applyNumberFormat="1" applyFill="1" applyBorder="1"/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165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61">
          <cell r="I61">
            <v>148795490.29000002</v>
          </cell>
          <cell r="J61">
            <v>142975404.21000001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="85" zoomScaleNormal="85" workbookViewId="0">
      <selection activeCell="F34" sqref="F34"/>
    </sheetView>
  </sheetViews>
  <sheetFormatPr baseColWidth="10" defaultRowHeight="12.75" x14ac:dyDescent="0.2"/>
  <cols>
    <col min="1" max="1" width="3.7109375" style="49" customWidth="1"/>
    <col min="2" max="2" width="11.7109375" style="50" customWidth="1"/>
    <col min="3" max="3" width="57.42578125" style="50" customWidth="1"/>
    <col min="4" max="6" width="18.7109375" style="51" customWidth="1"/>
    <col min="7" max="7" width="15.85546875" style="51" customWidth="1"/>
    <col min="8" max="8" width="16.140625" style="51" customWidth="1"/>
    <col min="9" max="9" width="3.28515625" style="49" customWidth="1"/>
    <col min="10" max="10" width="14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159827459.90000001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159827459.90000001</v>
      </c>
      <c r="I14" s="27"/>
    </row>
    <row r="15" spans="1:10" ht="15" x14ac:dyDescent="0.25">
      <c r="A15" s="20"/>
      <c r="B15" s="36" t="s">
        <v>14</v>
      </c>
      <c r="C15" s="36"/>
      <c r="D15" s="37">
        <v>106874852.94</v>
      </c>
      <c r="E15" s="38">
        <v>0</v>
      </c>
      <c r="F15" s="38">
        <v>0</v>
      </c>
      <c r="G15" s="39">
        <v>0</v>
      </c>
      <c r="H15" s="33">
        <f t="shared" ref="H15:H17" si="0">SUM(D15:G15)</f>
        <v>106874852.94</v>
      </c>
      <c r="I15" s="27"/>
    </row>
    <row r="16" spans="1:10" ht="15" x14ac:dyDescent="0.25">
      <c r="A16" s="20"/>
      <c r="B16" s="36" t="s">
        <v>15</v>
      </c>
      <c r="C16" s="36"/>
      <c r="D16" s="37">
        <v>52952606.960000001</v>
      </c>
      <c r="E16" s="38">
        <v>0</v>
      </c>
      <c r="F16" s="38">
        <v>0</v>
      </c>
      <c r="G16" s="39">
        <v>0</v>
      </c>
      <c r="H16" s="33">
        <f t="shared" si="0"/>
        <v>52952606.960000001</v>
      </c>
      <c r="I16" s="27"/>
    </row>
    <row r="17" spans="1:10" x14ac:dyDescent="0.2">
      <c r="A17" s="20"/>
      <c r="B17" s="36" t="s">
        <v>16</v>
      </c>
      <c r="C17" s="36"/>
      <c r="D17" s="38">
        <v>0</v>
      </c>
      <c r="E17" s="38">
        <v>0</v>
      </c>
      <c r="F17" s="38">
        <v>0</v>
      </c>
      <c r="G17" s="38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-16852055.689999998</v>
      </c>
      <c r="F19" s="35">
        <f>SUM(F20:F23)</f>
        <v>0</v>
      </c>
      <c r="G19" s="35">
        <f>SUM(G20:G23)</f>
        <v>0</v>
      </c>
      <c r="H19" s="35">
        <f t="shared" ref="H19:H23" si="1">SUM(D19:G19)</f>
        <v>-16852055.689999998</v>
      </c>
      <c r="I19" s="27"/>
    </row>
    <row r="20" spans="1:10" x14ac:dyDescent="0.2">
      <c r="A20" s="20"/>
      <c r="B20" s="36" t="s">
        <v>18</v>
      </c>
      <c r="C20" s="36"/>
      <c r="D20" s="38">
        <v>0</v>
      </c>
      <c r="E20" s="38">
        <v>-21096760.18</v>
      </c>
      <c r="F20" s="38">
        <v>0</v>
      </c>
      <c r="G20" s="38">
        <v>0</v>
      </c>
      <c r="H20" s="33">
        <f t="shared" si="1"/>
        <v>-21096760.18</v>
      </c>
      <c r="I20" s="27"/>
    </row>
    <row r="21" spans="1:10" x14ac:dyDescent="0.2">
      <c r="A21" s="20"/>
      <c r="B21" s="36" t="s">
        <v>19</v>
      </c>
      <c r="C21" s="36"/>
      <c r="D21" s="38">
        <v>0</v>
      </c>
      <c r="E21" s="38">
        <v>4049770.42</v>
      </c>
      <c r="F21" s="38">
        <v>0</v>
      </c>
      <c r="G21" s="38">
        <v>0</v>
      </c>
      <c r="H21" s="33">
        <f t="shared" si="1"/>
        <v>4049770.42</v>
      </c>
      <c r="I21" s="27"/>
    </row>
    <row r="22" spans="1:10" x14ac:dyDescent="0.2">
      <c r="A22" s="20"/>
      <c r="B22" s="36" t="s">
        <v>20</v>
      </c>
      <c r="C22" s="36"/>
      <c r="D22" s="38">
        <v>0</v>
      </c>
      <c r="E22" s="38">
        <v>0</v>
      </c>
      <c r="F22" s="38">
        <v>0</v>
      </c>
      <c r="G22" s="38">
        <v>0</v>
      </c>
      <c r="H22" s="33">
        <f t="shared" si="1"/>
        <v>0</v>
      </c>
      <c r="I22" s="27"/>
    </row>
    <row r="23" spans="1:10" ht="15" x14ac:dyDescent="0.25">
      <c r="A23" s="20"/>
      <c r="B23" s="36" t="s">
        <v>21</v>
      </c>
      <c r="C23" s="36"/>
      <c r="D23" s="39">
        <v>0</v>
      </c>
      <c r="E23" s="37">
        <v>194934.07</v>
      </c>
      <c r="F23" s="38">
        <v>0</v>
      </c>
      <c r="G23" s="38">
        <v>0</v>
      </c>
      <c r="H23" s="33">
        <f t="shared" si="1"/>
        <v>194934.07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40" t="s">
        <v>22</v>
      </c>
      <c r="C25" s="40"/>
      <c r="D25" s="41">
        <f>D12+D14+D19</f>
        <v>159827459.90000001</v>
      </c>
      <c r="E25" s="41">
        <f>E12+E14+E19</f>
        <v>-16852055.689999998</v>
      </c>
      <c r="F25" s="41">
        <f>F12+F14+F19</f>
        <v>0</v>
      </c>
      <c r="G25" s="41">
        <f>G12+G14+G19</f>
        <v>0</v>
      </c>
      <c r="H25" s="41">
        <f>SUM(D25:G25)</f>
        <v>142975404.21000001</v>
      </c>
      <c r="I25" s="27"/>
      <c r="J25" s="42">
        <f>+[1]ESF!J61+EVHP!H25</f>
        <v>285950808.42000002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272800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272800</v>
      </c>
      <c r="I27" s="27"/>
    </row>
    <row r="28" spans="1:10" x14ac:dyDescent="0.2">
      <c r="A28" s="20"/>
      <c r="B28" s="36" t="s">
        <v>24</v>
      </c>
      <c r="C28" s="36"/>
      <c r="D28" s="38">
        <v>272800</v>
      </c>
      <c r="E28" s="38">
        <v>0</v>
      </c>
      <c r="F28" s="38">
        <v>0</v>
      </c>
      <c r="G28" s="38">
        <v>0</v>
      </c>
      <c r="H28" s="33">
        <f t="shared" ref="H28:H30" si="2">SUM(D28:G28)</f>
        <v>272800</v>
      </c>
      <c r="I28" s="27"/>
    </row>
    <row r="29" spans="1:10" x14ac:dyDescent="0.2">
      <c r="A29" s="20"/>
      <c r="B29" s="36" t="s">
        <v>15</v>
      </c>
      <c r="C29" s="36"/>
      <c r="D29" s="38">
        <v>0</v>
      </c>
      <c r="E29" s="38">
        <v>0</v>
      </c>
      <c r="F29" s="38">
        <v>0</v>
      </c>
      <c r="G29" s="38">
        <v>0</v>
      </c>
      <c r="H29" s="33">
        <f t="shared" si="2"/>
        <v>0</v>
      </c>
      <c r="I29" s="27"/>
    </row>
    <row r="30" spans="1:10" x14ac:dyDescent="0.2">
      <c r="A30" s="20"/>
      <c r="B30" s="36" t="s">
        <v>16</v>
      </c>
      <c r="C30" s="36"/>
      <c r="D30" s="38">
        <v>0</v>
      </c>
      <c r="E30" s="38">
        <v>0</v>
      </c>
      <c r="F30" s="38">
        <v>0</v>
      </c>
      <c r="G30" s="38">
        <v>0</v>
      </c>
      <c r="H30" s="33">
        <f t="shared" si="2"/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-15549474.099999998</v>
      </c>
      <c r="G32" s="35">
        <f>SUM(G33:G36)</f>
        <v>0</v>
      </c>
      <c r="H32" s="35">
        <f>SUM(D32:G32)</f>
        <v>-15549474.099999998</v>
      </c>
      <c r="I32" s="27"/>
    </row>
    <row r="33" spans="1:10" x14ac:dyDescent="0.2">
      <c r="A33" s="20"/>
      <c r="B33" s="36" t="s">
        <v>18</v>
      </c>
      <c r="C33" s="36"/>
      <c r="D33" s="38">
        <v>0</v>
      </c>
      <c r="E33" s="38">
        <v>0</v>
      </c>
      <c r="F33" s="33">
        <v>5548786.0800000001</v>
      </c>
      <c r="G33" s="38">
        <v>0</v>
      </c>
      <c r="H33" s="33">
        <f t="shared" ref="H33:H35" si="3">SUM(D33:G33)</f>
        <v>5548786.0800000001</v>
      </c>
      <c r="I33" s="27"/>
    </row>
    <row r="34" spans="1:10" x14ac:dyDescent="0.2">
      <c r="A34" s="20"/>
      <c r="B34" s="36" t="s">
        <v>19</v>
      </c>
      <c r="C34" s="36"/>
      <c r="D34" s="38">
        <v>0</v>
      </c>
      <c r="E34" s="38">
        <v>0</v>
      </c>
      <c r="F34" s="33">
        <v>-20987407.239999998</v>
      </c>
      <c r="G34" s="38">
        <v>0</v>
      </c>
      <c r="H34" s="33">
        <f t="shared" si="3"/>
        <v>-20987407.239999998</v>
      </c>
      <c r="I34" s="27"/>
    </row>
    <row r="35" spans="1:10" x14ac:dyDescent="0.2">
      <c r="A35" s="20"/>
      <c r="B35" s="36" t="s">
        <v>20</v>
      </c>
      <c r="C35" s="36"/>
      <c r="D35" s="38">
        <v>0</v>
      </c>
      <c r="E35" s="38">
        <v>0</v>
      </c>
      <c r="F35" s="38">
        <v>0</v>
      </c>
      <c r="G35" s="38">
        <v>0</v>
      </c>
      <c r="H35" s="33">
        <f t="shared" si="3"/>
        <v>0</v>
      </c>
      <c r="I35" s="27"/>
    </row>
    <row r="36" spans="1:10" x14ac:dyDescent="0.2">
      <c r="A36" s="20"/>
      <c r="B36" s="36" t="s">
        <v>21</v>
      </c>
      <c r="C36" s="36"/>
      <c r="D36" s="38">
        <v>0</v>
      </c>
      <c r="E36" s="38">
        <v>0</v>
      </c>
      <c r="F36" s="33">
        <v>-110852.94</v>
      </c>
      <c r="G36" s="38">
        <v>0</v>
      </c>
      <c r="H36" s="33"/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3"/>
      <c r="B38" s="44" t="s">
        <v>25</v>
      </c>
      <c r="C38" s="44"/>
      <c r="D38" s="45">
        <f>D25+D27+D32</f>
        <v>160100259.90000001</v>
      </c>
      <c r="E38" s="45">
        <f>E25+E27+E32</f>
        <v>-16852055.689999998</v>
      </c>
      <c r="F38" s="45">
        <f>F27+F32+F25</f>
        <v>-15549474.099999998</v>
      </c>
      <c r="G38" s="45">
        <f>G25+G27+G32</f>
        <v>0</v>
      </c>
      <c r="H38" s="45">
        <f>SUM(D38:G38)</f>
        <v>127698730.11000001</v>
      </c>
      <c r="I38" s="46"/>
      <c r="J38" s="42">
        <f>+H38+[1]ESF!I61</f>
        <v>276494220.40000004</v>
      </c>
    </row>
    <row r="39" spans="1:10" ht="6" customHeight="1" x14ac:dyDescent="0.2">
      <c r="A39" s="47"/>
      <c r="B39" s="47"/>
      <c r="C39" s="47"/>
      <c r="D39" s="47"/>
      <c r="E39" s="47"/>
      <c r="F39" s="47"/>
      <c r="G39" s="47"/>
      <c r="H39" s="47"/>
      <c r="I39" s="48"/>
    </row>
    <row r="40" spans="1:10" ht="6" customHeight="1" x14ac:dyDescent="0.2">
      <c r="D40" s="50"/>
      <c r="E40" s="50"/>
      <c r="I40" s="22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5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5"/>
      <c r="C43" s="56"/>
      <c r="D43" s="57"/>
      <c r="E43" s="54"/>
      <c r="F43" s="58"/>
      <c r="G43" s="59"/>
      <c r="H43" s="59"/>
      <c r="I43" s="54"/>
    </row>
    <row r="44" spans="1:10" ht="14.1" customHeight="1" x14ac:dyDescent="0.2">
      <c r="A44" s="4"/>
      <c r="B44" s="60"/>
      <c r="C44" s="61" t="s">
        <v>27</v>
      </c>
      <c r="D44" s="62"/>
      <c r="E44" s="54"/>
      <c r="F44" s="63" t="s">
        <v>28</v>
      </c>
      <c r="G44" s="63"/>
      <c r="H44" s="63"/>
      <c r="I44" s="23"/>
    </row>
    <row r="45" spans="1:10" ht="14.1" customHeight="1" x14ac:dyDescent="0.2">
      <c r="A45" s="4"/>
      <c r="B45" s="64"/>
      <c r="C45" s="65" t="s">
        <v>29</v>
      </c>
      <c r="D45" s="66"/>
      <c r="E45" s="67"/>
      <c r="F45" s="68" t="s">
        <v>30</v>
      </c>
      <c r="G45" s="68"/>
      <c r="H45" s="68"/>
      <c r="I45" s="23"/>
    </row>
    <row r="46" spans="1:10" x14ac:dyDescent="0.2">
      <c r="F46" s="68"/>
      <c r="G46" s="68"/>
      <c r="H46" s="68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2017-10-11T17:32:54Z</dcterms:created>
  <dcterms:modified xsi:type="dcterms:W3CDTF">2017-10-11T17:33:11Z</dcterms:modified>
</cp:coreProperties>
</file>