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PENDIENTES 2\2016\5.-IT\IDF\4T\"/>
    </mc:Choice>
  </mc:AlternateContent>
  <bookViews>
    <workbookView xWindow="0" yWindow="0" windowWidth="24000" windowHeight="973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D4" i="4" s="1"/>
  <c r="C7" i="4"/>
  <c r="B7" i="4"/>
  <c r="G6" i="4"/>
  <c r="G5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E43" i="3"/>
  <c r="H43" i="3" s="1"/>
  <c r="D43" i="3"/>
  <c r="C43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C79" i="1" s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F27" i="4" l="1"/>
  <c r="D42" i="3"/>
  <c r="C42" i="3"/>
  <c r="F5" i="3"/>
  <c r="H16" i="3"/>
  <c r="D5" i="3"/>
  <c r="D79" i="3" s="1"/>
  <c r="B26" i="2"/>
  <c r="D26" i="2"/>
  <c r="G79" i="1"/>
  <c r="H57" i="1"/>
  <c r="H43" i="1"/>
  <c r="H33" i="1"/>
  <c r="H23" i="1"/>
  <c r="D4" i="1"/>
  <c r="F79" i="1"/>
  <c r="H13" i="1"/>
  <c r="H98" i="1"/>
  <c r="H118" i="1"/>
  <c r="E26" i="2"/>
  <c r="C5" i="3"/>
  <c r="C79" i="3" s="1"/>
  <c r="G5" i="3"/>
  <c r="G79" i="3" s="1"/>
  <c r="E4" i="4"/>
  <c r="E27" i="4" s="1"/>
  <c r="D79" i="1"/>
  <c r="F4" i="1"/>
  <c r="C4" i="1"/>
  <c r="C154" i="1" s="1"/>
  <c r="G4" i="1"/>
  <c r="H66" i="1"/>
  <c r="H70" i="1"/>
  <c r="H88" i="1"/>
  <c r="H108" i="1"/>
  <c r="H128" i="1"/>
  <c r="H132" i="1"/>
  <c r="C26" i="2"/>
  <c r="F42" i="3"/>
  <c r="F79" i="3" s="1"/>
  <c r="H53" i="3"/>
  <c r="H62" i="3"/>
  <c r="G7" i="4"/>
  <c r="D16" i="4"/>
  <c r="D27" i="4" s="1"/>
  <c r="G16" i="4"/>
  <c r="E5" i="3"/>
  <c r="H6" i="3"/>
  <c r="H5" i="3" s="1"/>
  <c r="G16" i="2"/>
  <c r="G5" i="2"/>
  <c r="E79" i="1"/>
  <c r="H80" i="1"/>
  <c r="E4" i="1"/>
  <c r="H5" i="1"/>
  <c r="C27" i="4"/>
  <c r="E42" i="3"/>
  <c r="H42" i="3" s="1"/>
  <c r="G11" i="4"/>
  <c r="G4" i="4" s="1"/>
  <c r="G27" i="4" l="1"/>
  <c r="G26" i="2"/>
  <c r="G154" i="1"/>
  <c r="H79" i="1"/>
  <c r="F154" i="1"/>
  <c r="D154" i="1"/>
  <c r="H4" i="1"/>
  <c r="H79" i="3"/>
  <c r="E154" i="1"/>
  <c r="E79" i="3"/>
  <c r="H154" i="1" l="1"/>
</calcChain>
</file>

<file path=xl/sharedStrings.xml><?xml version="1.0" encoding="utf-8"?>
<sst xmlns="http://schemas.openxmlformats.org/spreadsheetml/2006/main" count="501" uniqueCount="337">
  <si>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</si>
  <si>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</si>
  <si>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</si>
  <si>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</si>
  <si>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</si>
  <si>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</si>
  <si>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</si>
  <si>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</si>
  <si>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</si>
  <si>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</si>
  <si>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</si>
  <si>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</si>
  <si>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</si>
  <si>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</si>
  <si>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</si>
  <si>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</si>
  <si>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</si>
  <si>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</si>
  <si>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</si>
  <si>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</si>
  <si>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</si>
  <si>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</si>
  <si>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</si>
  <si>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</si>
  <si>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</si>
  <si>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</si>
  <si>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</si>
  <si>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</si>
  <si>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</si>
  <si>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</si>
  <si>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</si>
  <si>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</si>
  <si>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</si>
  <si>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</si>
  <si>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</si>
  <si>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</si>
  <si>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</si>
  <si>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</si>
  <si>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</si>
  <si>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</si>
  <si>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</si>
  <si>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</si>
  <si>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</si>
  <si>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</si>
  <si>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</si>
  <si>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</si>
  <si>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</si>
  <si>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</si>
  <si>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</si>
  <si>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</si>
  <si>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</si>
  <si>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</si>
  <si>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</si>
  <si>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</si>
  <si>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</si>
  <si>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</si>
  <si>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</si>
  <si>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</si>
  <si>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</si>
  <si>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</si>
  <si>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</si>
  <si>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</si>
  <si>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</si>
  <si>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</si>
  <si>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</si>
  <si>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</si>
  <si>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</si>
  <si>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</si>
  <si>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</si>
  <si>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</si>
  <si>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</si>
  <si>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</si>
  <si>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</si>
  <si>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</si>
  <si>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</si>
  <si>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</si>
  <si>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</si>
  <si>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</si>
  <si>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</si>
  <si>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</si>
  <si>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</si>
  <si>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</si>
  <si>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</si>
  <si>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</si>
  <si>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</si>
  <si>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</si>
  <si>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</si>
  <si>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</si>
  <si>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</si>
  <si>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</si>
  <si>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</si>
  <si>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</si>
  <si>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</si>
  <si>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</si>
  <si>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</si>
  <si>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</si>
  <si>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</si>
  <si>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</si>
  <si>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</si>
  <si>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</si>
  <si>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</si>
  <si>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</si>
  <si>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</si>
  <si>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</si>
  <si>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</si>
  <si>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</si>
  <si>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</si>
  <si>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</si>
  <si>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</si>
  <si>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</si>
  <si>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</si>
  <si>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</si>
  <si>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</si>
  <si>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</si>
  <si>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</si>
  <si>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</si>
  <si>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</si>
  <si>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</si>
  <si>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</si>
  <si>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</si>
  <si>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</si>
  <si>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</si>
  <si>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</si>
  <si>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</si>
  <si>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</si>
  <si>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</si>
  <si>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</si>
  <si>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</si>
  <si>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</si>
  <si>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</si>
  <si>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</si>
  <si>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</si>
  <si>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</si>
  <si>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</si>
  <si>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</si>
  <si>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</si>
  <si>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</si>
  <si>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</si>
  <si>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</si>
  <si>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</si>
  <si>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</si>
  <si>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</si>
  <si>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</si>
  <si>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</si>
  <si>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</si>
  <si>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</si>
  <si>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</si>
  <si>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</si>
  <si>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</si>
  <si>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</si>
  <si>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</si>
  <si>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</si>
  <si>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</si>
  <si>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</si>
  <si>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</si>
  <si>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</si>
  <si>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</si>
  <si>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</si>
  <si>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</si>
  <si>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</si>
  <si>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</si>
  <si>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</si>
  <si>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</si>
  <si>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</si>
  <si>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</si>
  <si>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</si>
  <si>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</si>
  <si>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</si>
  <si>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</si>
  <si>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</si>
  <si>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</si>
  <si>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</si>
  <si>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</si>
  <si>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</si>
  <si>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</si>
  <si>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</si>
  <si>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</si>
  <si>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</si>
  <si>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</si>
  <si>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</si>
  <si>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</si>
  <si>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</si>
  <si>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</si>
  <si>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</si>
  <si>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</si>
  <si>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</si>
  <si>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</si>
  <si>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</si>
  <si>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</si>
  <si>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</si>
  <si>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</si>
  <si>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</si>
  <si>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</si>
  <si>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</si>
  <si>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</si>
  <si>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</si>
  <si>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</si>
  <si>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</si>
  <si>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</si>
  <si>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</si>
  <si>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</si>
  <si>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</si>
  <si>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</si>
  <si>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</si>
  <si>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</si>
  <si>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</si>
  <si>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</si>
  <si>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</si>
  <si>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</si>
  <si>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</si>
  <si>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</si>
  <si>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</si>
  <si>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</si>
  <si>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</si>
  <si>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</si>
  <si>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</si>
  <si>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</si>
  <si>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</si>
  <si>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</si>
  <si>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</si>
  <si>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</si>
  <si>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</si>
  <si>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</si>
  <si>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</si>
  <si>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</si>
  <si>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</si>
  <si>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</si>
  <si>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</si>
  <si>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</si>
  <si>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</si>
  <si>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</si>
  <si>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</si>
  <si>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</si>
  <si>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</si>
  <si>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</si>
  <si>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</si>
  <si>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</si>
  <si>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</si>
  <si>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</si>
  <si>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</si>
  <si>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</si>
  <si>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</si>
  <si>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</si>
  <si>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</si>
  <si>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</si>
  <si>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</si>
  <si>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</si>
  <si>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</si>
  <si>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</si>
  <si>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</si>
  <si>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</si>
  <si>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</si>
  <si>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</si>
  <si>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</si>
  <si>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</si>
  <si>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</si>
  <si>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</si>
  <si>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</si>
  <si>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</si>
  <si>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</si>
  <si>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</si>
  <si>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</si>
  <si>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</si>
  <si>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</si>
  <si>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</si>
  <si>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</si>
  <si>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</si>
  <si>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</si>
  <si>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</si>
  <si>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</si>
  <si>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</si>
  <si>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</si>
  <si>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</si>
  <si>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</si>
  <si>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</si>
  <si>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</si>
  <si>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</si>
  <si>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</si>
  <si>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</si>
  <si>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</si>
  <si>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</si>
  <si>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</si>
  <si>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</si>
  <si>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</si>
  <si>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</si>
  <si>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</si>
  <si>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</si>
  <si>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</si>
  <si>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</si>
  <si>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</si>
  <si>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</si>
  <si>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</si>
  <si>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</si>
  <si>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</si>
  <si>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</si>
  <si>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</si>
  <si>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</si>
  <si>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</si>
  <si>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</si>
  <si>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</si>
  <si>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</si>
  <si>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</si>
  <si>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</si>
  <si>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</si>
  <si>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</si>
  <si>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</si>
  <si>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</si>
  <si>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</si>
  <si>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</si>
  <si>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</si>
  <si>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</si>
  <si>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</si>
  <si>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</si>
  <si>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</si>
  <si>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</si>
  <si>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</si>
  <si>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</si>
  <si>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</si>
  <si>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</si>
  <si>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</si>
  <si>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</si>
  <si>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</si>
  <si>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31 de Diciembre de 2016
PESOS</t>
  </si>
  <si>
    <t>0101 DESPACHO DEL C. RECTOR</t>
  </si>
  <si>
    <t>0201 DESPACHO DEL C. SRIO. ACADEMICO</t>
  </si>
  <si>
    <t>0301 DESPACHO DEL C. SRIO. DE VINCULACION</t>
  </si>
  <si>
    <t>0401 ADMINISTRACION Y FINANZAS</t>
  </si>
  <si>
    <t>UNIVERSIDAD TECNOLOGICA DEL NORTE DE GUANAJUATO
Estado Analítico del Ejercicio del Presupuesto de Egresos Detallado - LDF
Clasificación Administrativa
al 31 de Diciembre de 2016
PESOS</t>
  </si>
  <si>
    <t>UNIVERSIDAD TECNOLOGICA DEL NORTE DE GUANAJUATO
Estado Analítico del Ejercicio del Presupuesto de Egresos Detallado - LDF
Clasificación Funcional (Finalidad y Función)
al 31 de Diciembre de 2016
PESOS</t>
  </si>
  <si>
    <t>UNIVERSIDAD TECNOLOGICA DEL NORTE DE GUANAJUATO
Estado Analítico del Ejercicio del Presupuesto de Egresos Detallado - LDF
Clasificación de Servicios Personales por Categoría
al 31 de Diciembre de 2016
PESOS</t>
  </si>
  <si>
    <t>Bajo protesta de decir verdad declaramos que los Estados Financieros y sus Notas son razonablemente correctos y responsabilidad del emisor</t>
  </si>
  <si>
    <t>_________________________________</t>
  </si>
  <si>
    <t>________________________________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</si>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</sst>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0" fillId="0" borderId="0" xfId="0"/>
    <xf numFmtId="0" fontId="6" fillId="0" borderId="0" xfId="0" applyFont="1" applyAlignment="1">
      <alignment horizontal="center" vertical="center"/>
    </xf>
    <xf numFmtId="0" fontId="6" fillId="3" borderId="0" xfId="0" applyFont="1" applyFill="1"/>
    <xf numFmtId="0" fontId="6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opLeftCell="A139" workbookViewId="0">
      <selection activeCell="A157" sqref="A157:G162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57" t="s">
        <v>322</v>
      </c>
      <c r="B1" s="59"/>
      <c r="C1" s="59"/>
      <c r="D1" s="59"/>
      <c r="E1" s="59"/>
      <c r="F1" s="59"/>
      <c r="G1" s="59"/>
      <c r="H1" s="60"/>
    </row>
    <row r="2" spans="1:8">
      <c r="A2" s="57"/>
      <c r="B2" s="58"/>
      <c r="C2" s="56" t="s">
        <v>0</v>
      </c>
      <c r="D2" s="56"/>
      <c r="E2" s="56"/>
      <c r="F2" s="56"/>
      <c r="G2" s="56"/>
      <c r="H2" s="2"/>
    </row>
    <row r="3" spans="1:8" ht="22.5">
      <c r="A3" s="61" t="s">
        <v>1</v>
      </c>
      <c r="B3" s="62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3" t="s">
        <v>8</v>
      </c>
      <c r="B4" s="64"/>
      <c r="C4" s="5">
        <f>C5+C13+C23+C33+C43+C53+C57+C66+C70</f>
        <v>54724194.68999999</v>
      </c>
      <c r="D4" s="5">
        <f t="shared" ref="D4:H4" si="0">D5+D13+D23+D33+D43+D53+D57+D66+D70</f>
        <v>8059721.9600000018</v>
      </c>
      <c r="E4" s="5">
        <f t="shared" si="0"/>
        <v>62783916.649999999</v>
      </c>
      <c r="F4" s="5">
        <f t="shared" si="0"/>
        <v>59453320.329999998</v>
      </c>
      <c r="G4" s="5">
        <f t="shared" si="0"/>
        <v>59453320.329999998</v>
      </c>
      <c r="H4" s="5">
        <f t="shared" si="0"/>
        <v>3330596.3199999994</v>
      </c>
    </row>
    <row r="5" spans="1:8">
      <c r="A5" s="65" t="s">
        <v>9</v>
      </c>
      <c r="B5" s="66"/>
      <c r="C5" s="6">
        <f>SUM(C6:C12)</f>
        <v>35317289.309999995</v>
      </c>
      <c r="D5" s="6">
        <f t="shared" ref="D5:H5" si="1">SUM(D6:D12)</f>
        <v>1371112.9100000001</v>
      </c>
      <c r="E5" s="6">
        <f t="shared" si="1"/>
        <v>36688402.219999999</v>
      </c>
      <c r="F5" s="6">
        <f t="shared" si="1"/>
        <v>36538280.209999993</v>
      </c>
      <c r="G5" s="6">
        <f t="shared" si="1"/>
        <v>36538280.209999993</v>
      </c>
      <c r="H5" s="6">
        <f t="shared" si="1"/>
        <v>150122.00999999978</v>
      </c>
    </row>
    <row r="6" spans="1:8">
      <c r="A6" s="35" t="s">
        <v>144</v>
      </c>
      <c r="B6" s="36" t="s">
        <v>10</v>
      </c>
      <c r="C6" s="7">
        <v>6241755.6500000004</v>
      </c>
      <c r="D6" s="7">
        <v>55664.27</v>
      </c>
      <c r="E6" s="7">
        <f>C6+D6</f>
        <v>6297419.9199999999</v>
      </c>
      <c r="F6" s="7">
        <v>6297419.9199999999</v>
      </c>
      <c r="G6" s="7">
        <v>6297419.9199999999</v>
      </c>
      <c r="H6" s="7">
        <f>E6-F6</f>
        <v>0</v>
      </c>
    </row>
    <row r="7" spans="1:8">
      <c r="A7" s="35" t="s">
        <v>145</v>
      </c>
      <c r="B7" s="36" t="s">
        <v>11</v>
      </c>
      <c r="C7" s="7">
        <v>12663177.789999999</v>
      </c>
      <c r="D7" s="7">
        <v>814515.25</v>
      </c>
      <c r="E7" s="7">
        <f t="shared" ref="E7:E12" si="2">C7+D7</f>
        <v>13477693.039999999</v>
      </c>
      <c r="F7" s="7">
        <v>13327571.029999999</v>
      </c>
      <c r="G7" s="7">
        <v>13327571.029999999</v>
      </c>
      <c r="H7" s="7">
        <f t="shared" ref="H7:H70" si="3">E7-F7</f>
        <v>150122.00999999978</v>
      </c>
    </row>
    <row r="8" spans="1:8">
      <c r="A8" s="35" t="s">
        <v>146</v>
      </c>
      <c r="B8" s="36" t="s">
        <v>12</v>
      </c>
      <c r="C8" s="7">
        <v>4139760.71</v>
      </c>
      <c r="D8" s="7">
        <v>203288.82</v>
      </c>
      <c r="E8" s="7">
        <f t="shared" si="2"/>
        <v>4343049.53</v>
      </c>
      <c r="F8" s="7">
        <v>4343049.53</v>
      </c>
      <c r="G8" s="7">
        <v>4343049.53</v>
      </c>
      <c r="H8" s="7">
        <f t="shared" si="3"/>
        <v>0</v>
      </c>
    </row>
    <row r="9" spans="1:8">
      <c r="A9" s="35" t="s">
        <v>147</v>
      </c>
      <c r="B9" s="36" t="s">
        <v>13</v>
      </c>
      <c r="C9" s="7">
        <v>4890382.3600000003</v>
      </c>
      <c r="D9" s="7">
        <v>-6762.43</v>
      </c>
      <c r="E9" s="7">
        <f t="shared" si="2"/>
        <v>4883619.9300000006</v>
      </c>
      <c r="F9" s="7">
        <v>4883619.93</v>
      </c>
      <c r="G9" s="7">
        <v>4883619.93</v>
      </c>
      <c r="H9" s="7">
        <f t="shared" si="3"/>
        <v>0</v>
      </c>
    </row>
    <row r="10" spans="1:8">
      <c r="A10" s="35" t="s">
        <v>148</v>
      </c>
      <c r="B10" s="36" t="s">
        <v>14</v>
      </c>
      <c r="C10" s="7">
        <v>6682212.7999999998</v>
      </c>
      <c r="D10" s="7">
        <v>383256.7</v>
      </c>
      <c r="E10" s="7">
        <f t="shared" si="2"/>
        <v>7065469.5</v>
      </c>
      <c r="F10" s="7">
        <v>7065469.5</v>
      </c>
      <c r="G10" s="7">
        <v>7065469.5</v>
      </c>
      <c r="H10" s="7">
        <f t="shared" si="3"/>
        <v>0</v>
      </c>
    </row>
    <row r="11" spans="1:8">
      <c r="A11" s="35" t="s">
        <v>149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150</v>
      </c>
      <c r="B12" s="36" t="s">
        <v>16</v>
      </c>
      <c r="C12" s="7">
        <v>700000</v>
      </c>
      <c r="D12" s="7">
        <v>-78849.7</v>
      </c>
      <c r="E12" s="7">
        <f t="shared" si="2"/>
        <v>621150.30000000005</v>
      </c>
      <c r="F12" s="7">
        <v>621150.30000000005</v>
      </c>
      <c r="G12" s="7">
        <v>621150.30000000005</v>
      </c>
      <c r="H12" s="7">
        <f t="shared" si="3"/>
        <v>0</v>
      </c>
    </row>
    <row r="13" spans="1:8">
      <c r="A13" s="65" t="s">
        <v>17</v>
      </c>
      <c r="B13" s="66"/>
      <c r="C13" s="6">
        <f>SUM(C14:C22)</f>
        <v>2900820.58</v>
      </c>
      <c r="D13" s="6">
        <f t="shared" ref="D13:G13" si="4">SUM(D14:D22)</f>
        <v>336225.67</v>
      </c>
      <c r="E13" s="6">
        <f t="shared" si="4"/>
        <v>3237046.25</v>
      </c>
      <c r="F13" s="6">
        <f t="shared" si="4"/>
        <v>3106708.71</v>
      </c>
      <c r="G13" s="6">
        <f t="shared" si="4"/>
        <v>3106708.71</v>
      </c>
      <c r="H13" s="6">
        <f t="shared" si="3"/>
        <v>130337.54000000004</v>
      </c>
    </row>
    <row r="14" spans="1:8">
      <c r="A14" s="35" t="s">
        <v>151</v>
      </c>
      <c r="B14" s="36" t="s">
        <v>18</v>
      </c>
      <c r="C14" s="7">
        <v>897858.61</v>
      </c>
      <c r="D14" s="7">
        <v>-9594.5</v>
      </c>
      <c r="E14" s="7">
        <f t="shared" ref="E14:E22" si="5">C14+D14</f>
        <v>888264.11</v>
      </c>
      <c r="F14" s="7">
        <v>858676.2</v>
      </c>
      <c r="G14" s="7">
        <v>858676.2</v>
      </c>
      <c r="H14" s="7">
        <f t="shared" si="3"/>
        <v>29587.910000000033</v>
      </c>
    </row>
    <row r="15" spans="1:8">
      <c r="A15" s="35" t="s">
        <v>152</v>
      </c>
      <c r="B15" s="36" t="s">
        <v>19</v>
      </c>
      <c r="C15" s="7">
        <v>450374.32</v>
      </c>
      <c r="D15" s="7">
        <v>37998.910000000003</v>
      </c>
      <c r="E15" s="7">
        <f t="shared" si="5"/>
        <v>488373.23</v>
      </c>
      <c r="F15" s="7">
        <v>431101.08</v>
      </c>
      <c r="G15" s="7">
        <v>431101.08</v>
      </c>
      <c r="H15" s="7">
        <f t="shared" si="3"/>
        <v>57272.149999999965</v>
      </c>
    </row>
    <row r="16" spans="1:8">
      <c r="A16" s="35" t="s">
        <v>153</v>
      </c>
      <c r="B16" s="36" t="s">
        <v>20</v>
      </c>
      <c r="C16" s="7">
        <v>5000</v>
      </c>
      <c r="D16" s="7">
        <v>-143.5</v>
      </c>
      <c r="E16" s="7">
        <f t="shared" si="5"/>
        <v>4856.5</v>
      </c>
      <c r="F16" s="7">
        <v>4856.5</v>
      </c>
      <c r="G16" s="7">
        <v>4856.5</v>
      </c>
      <c r="H16" s="7">
        <f t="shared" si="3"/>
        <v>0</v>
      </c>
    </row>
    <row r="17" spans="1:8">
      <c r="A17" s="35" t="s">
        <v>154</v>
      </c>
      <c r="B17" s="36" t="s">
        <v>21</v>
      </c>
      <c r="C17" s="7">
        <v>441098.21</v>
      </c>
      <c r="D17" s="7">
        <v>50433.56</v>
      </c>
      <c r="E17" s="7">
        <f t="shared" si="5"/>
        <v>491531.77</v>
      </c>
      <c r="F17" s="7">
        <v>468192.23</v>
      </c>
      <c r="G17" s="7">
        <v>468192.23</v>
      </c>
      <c r="H17" s="7">
        <f t="shared" si="3"/>
        <v>23339.540000000037</v>
      </c>
    </row>
    <row r="18" spans="1:8">
      <c r="A18" s="35" t="s">
        <v>155</v>
      </c>
      <c r="B18" s="36" t="s">
        <v>22</v>
      </c>
      <c r="C18" s="7">
        <v>191177.7</v>
      </c>
      <c r="D18" s="7">
        <v>-63908.35</v>
      </c>
      <c r="E18" s="7">
        <f t="shared" si="5"/>
        <v>127269.35</v>
      </c>
      <c r="F18" s="7">
        <v>117690.39</v>
      </c>
      <c r="G18" s="7">
        <v>117690.39</v>
      </c>
      <c r="H18" s="7">
        <f t="shared" si="3"/>
        <v>9578.9600000000064</v>
      </c>
    </row>
    <row r="19" spans="1:8">
      <c r="A19" s="35" t="s">
        <v>156</v>
      </c>
      <c r="B19" s="36" t="s">
        <v>23</v>
      </c>
      <c r="C19" s="7">
        <v>636332.27</v>
      </c>
      <c r="D19" s="7">
        <v>107600.04</v>
      </c>
      <c r="E19" s="7">
        <f t="shared" si="5"/>
        <v>743932.31</v>
      </c>
      <c r="F19" s="7">
        <v>738587.02</v>
      </c>
      <c r="G19" s="7">
        <v>738587.02</v>
      </c>
      <c r="H19" s="7">
        <f t="shared" si="3"/>
        <v>5345.2900000000373</v>
      </c>
    </row>
    <row r="20" spans="1:8">
      <c r="A20" s="35" t="s">
        <v>157</v>
      </c>
      <c r="B20" s="36" t="s">
        <v>24</v>
      </c>
      <c r="C20" s="7">
        <v>128237.72</v>
      </c>
      <c r="D20" s="7">
        <v>6205.51</v>
      </c>
      <c r="E20" s="7">
        <f t="shared" si="5"/>
        <v>134443.23000000001</v>
      </c>
      <c r="F20" s="7">
        <v>134110.66</v>
      </c>
      <c r="G20" s="7">
        <v>134110.66</v>
      </c>
      <c r="H20" s="7">
        <f t="shared" si="3"/>
        <v>332.57000000000698</v>
      </c>
    </row>
    <row r="21" spans="1:8">
      <c r="A21" s="35" t="s">
        <v>158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159</v>
      </c>
      <c r="B22" s="36" t="s">
        <v>26</v>
      </c>
      <c r="C22" s="7">
        <v>150741.75</v>
      </c>
      <c r="D22" s="7">
        <v>207634</v>
      </c>
      <c r="E22" s="7">
        <f t="shared" si="5"/>
        <v>358375.75</v>
      </c>
      <c r="F22" s="7">
        <v>353494.63</v>
      </c>
      <c r="G22" s="7">
        <v>353494.63</v>
      </c>
      <c r="H22" s="7">
        <f t="shared" si="3"/>
        <v>4881.1199999999953</v>
      </c>
    </row>
    <row r="23" spans="1:8">
      <c r="A23" s="65" t="s">
        <v>27</v>
      </c>
      <c r="B23" s="66"/>
      <c r="C23" s="6">
        <f>SUM(C24:C32)</f>
        <v>12372046</v>
      </c>
      <c r="D23" s="6">
        <f t="shared" ref="D23:G23" si="6">SUM(D24:D32)</f>
        <v>1619575.36</v>
      </c>
      <c r="E23" s="6">
        <f t="shared" si="6"/>
        <v>13991621.359999999</v>
      </c>
      <c r="F23" s="6">
        <f t="shared" si="6"/>
        <v>13511038.08</v>
      </c>
      <c r="G23" s="6">
        <f t="shared" si="6"/>
        <v>13511038.08</v>
      </c>
      <c r="H23" s="6">
        <f t="shared" si="3"/>
        <v>480583.27999999933</v>
      </c>
    </row>
    <row r="24" spans="1:8">
      <c r="A24" s="35" t="s">
        <v>160</v>
      </c>
      <c r="B24" s="36" t="s">
        <v>28</v>
      </c>
      <c r="C24" s="7">
        <v>1629826.49</v>
      </c>
      <c r="D24" s="7">
        <v>289924.03999999998</v>
      </c>
      <c r="E24" s="7">
        <f t="shared" ref="E24:E32" si="7">C24+D24</f>
        <v>1919750.53</v>
      </c>
      <c r="F24" s="7">
        <v>1919743.53</v>
      </c>
      <c r="G24" s="7">
        <v>1919743.53</v>
      </c>
      <c r="H24" s="7">
        <f t="shared" si="3"/>
        <v>7</v>
      </c>
    </row>
    <row r="25" spans="1:8">
      <c r="A25" s="35" t="s">
        <v>161</v>
      </c>
      <c r="B25" s="36" t="s">
        <v>29</v>
      </c>
      <c r="C25" s="7">
        <v>372666.67</v>
      </c>
      <c r="D25" s="7">
        <v>-135540.42000000001</v>
      </c>
      <c r="E25" s="7">
        <f t="shared" si="7"/>
        <v>237126.24999999997</v>
      </c>
      <c r="F25" s="7">
        <v>232140.25</v>
      </c>
      <c r="G25" s="7">
        <v>232140.25</v>
      </c>
      <c r="H25" s="7">
        <f t="shared" si="3"/>
        <v>4985.9999999999709</v>
      </c>
    </row>
    <row r="26" spans="1:8">
      <c r="A26" s="35" t="s">
        <v>162</v>
      </c>
      <c r="B26" s="36" t="s">
        <v>30</v>
      </c>
      <c r="C26" s="7">
        <v>3206561.37</v>
      </c>
      <c r="D26" s="7">
        <v>-229279.7</v>
      </c>
      <c r="E26" s="7">
        <f t="shared" si="7"/>
        <v>2977281.67</v>
      </c>
      <c r="F26" s="7">
        <v>2895012.44</v>
      </c>
      <c r="G26" s="7">
        <v>2895012.44</v>
      </c>
      <c r="H26" s="7">
        <f t="shared" si="3"/>
        <v>82269.229999999981</v>
      </c>
    </row>
    <row r="27" spans="1:8">
      <c r="A27" s="35" t="s">
        <v>163</v>
      </c>
      <c r="B27" s="36" t="s">
        <v>31</v>
      </c>
      <c r="C27" s="7">
        <v>148574.72</v>
      </c>
      <c r="D27" s="7">
        <v>-24107.77</v>
      </c>
      <c r="E27" s="7">
        <f t="shared" si="7"/>
        <v>124466.95</v>
      </c>
      <c r="F27" s="7">
        <v>124466.95</v>
      </c>
      <c r="G27" s="7">
        <v>124466.95</v>
      </c>
      <c r="H27" s="7">
        <f t="shared" si="3"/>
        <v>0</v>
      </c>
    </row>
    <row r="28" spans="1:8">
      <c r="A28" s="35" t="s">
        <v>164</v>
      </c>
      <c r="B28" s="36" t="s">
        <v>32</v>
      </c>
      <c r="C28" s="7">
        <v>2875373.85</v>
      </c>
      <c r="D28" s="7">
        <v>1247146.1000000001</v>
      </c>
      <c r="E28" s="7">
        <f t="shared" si="7"/>
        <v>4122519.95</v>
      </c>
      <c r="F28" s="7">
        <v>4120796.88</v>
      </c>
      <c r="G28" s="7">
        <v>4120796.88</v>
      </c>
      <c r="H28" s="7">
        <f t="shared" si="3"/>
        <v>1723.070000000298</v>
      </c>
    </row>
    <row r="29" spans="1:8">
      <c r="A29" s="35" t="s">
        <v>165</v>
      </c>
      <c r="B29" s="36" t="s">
        <v>33</v>
      </c>
      <c r="C29" s="7">
        <v>214840.71</v>
      </c>
      <c r="D29" s="7">
        <v>-47122.43</v>
      </c>
      <c r="E29" s="7">
        <f t="shared" si="7"/>
        <v>167718.28</v>
      </c>
      <c r="F29" s="7">
        <v>139147.24</v>
      </c>
      <c r="G29" s="7">
        <v>139147.24</v>
      </c>
      <c r="H29" s="7">
        <f t="shared" si="3"/>
        <v>28571.040000000008</v>
      </c>
    </row>
    <row r="30" spans="1:8">
      <c r="A30" s="35" t="s">
        <v>166</v>
      </c>
      <c r="B30" s="36" t="s">
        <v>34</v>
      </c>
      <c r="C30" s="7">
        <v>586739.17000000004</v>
      </c>
      <c r="D30" s="7">
        <v>69489.81</v>
      </c>
      <c r="E30" s="7">
        <f t="shared" si="7"/>
        <v>656228.98</v>
      </c>
      <c r="F30" s="7">
        <v>544668.85</v>
      </c>
      <c r="G30" s="7">
        <v>544668.85</v>
      </c>
      <c r="H30" s="7">
        <f t="shared" si="3"/>
        <v>111560.13</v>
      </c>
    </row>
    <row r="31" spans="1:8">
      <c r="A31" s="35" t="s">
        <v>167</v>
      </c>
      <c r="B31" s="36" t="s">
        <v>35</v>
      </c>
      <c r="C31" s="7">
        <v>1089640.04</v>
      </c>
      <c r="D31" s="7">
        <v>304464.19</v>
      </c>
      <c r="E31" s="7">
        <f t="shared" si="7"/>
        <v>1394104.23</v>
      </c>
      <c r="F31" s="7">
        <v>1193810.19</v>
      </c>
      <c r="G31" s="7">
        <v>1193810.19</v>
      </c>
      <c r="H31" s="7">
        <f t="shared" si="3"/>
        <v>200294.04000000004</v>
      </c>
    </row>
    <row r="32" spans="1:8">
      <c r="A32" s="35" t="s">
        <v>168</v>
      </c>
      <c r="B32" s="36" t="s">
        <v>36</v>
      </c>
      <c r="C32" s="7">
        <v>2247822.98</v>
      </c>
      <c r="D32" s="7">
        <v>144601.54</v>
      </c>
      <c r="E32" s="7">
        <f t="shared" si="7"/>
        <v>2392424.52</v>
      </c>
      <c r="F32" s="7">
        <v>2341251.75</v>
      </c>
      <c r="G32" s="7">
        <v>2341251.75</v>
      </c>
      <c r="H32" s="7">
        <f t="shared" si="3"/>
        <v>51172.770000000019</v>
      </c>
    </row>
    <row r="33" spans="1:8">
      <c r="A33" s="65" t="s">
        <v>37</v>
      </c>
      <c r="B33" s="66"/>
      <c r="C33" s="6">
        <f>SUM(C34:C42)</f>
        <v>1400600</v>
      </c>
      <c r="D33" s="6">
        <f t="shared" ref="D33:G33" si="8">SUM(D34:D42)</f>
        <v>1391251.52</v>
      </c>
      <c r="E33" s="6">
        <f t="shared" si="8"/>
        <v>2791851.52</v>
      </c>
      <c r="F33" s="6">
        <f t="shared" si="8"/>
        <v>958234.99</v>
      </c>
      <c r="G33" s="6">
        <f t="shared" si="8"/>
        <v>958234.99</v>
      </c>
      <c r="H33" s="6">
        <f t="shared" si="3"/>
        <v>1833616.53</v>
      </c>
    </row>
    <row r="34" spans="1:8">
      <c r="A34" s="35" t="s">
        <v>169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170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171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172</v>
      </c>
      <c r="B37" s="36" t="s">
        <v>41</v>
      </c>
      <c r="C37" s="7">
        <v>1400600</v>
      </c>
      <c r="D37" s="7">
        <v>1391251.52</v>
      </c>
      <c r="E37" s="7">
        <f t="shared" si="9"/>
        <v>2791851.52</v>
      </c>
      <c r="F37" s="7">
        <v>958234.99</v>
      </c>
      <c r="G37" s="7">
        <v>958234.99</v>
      </c>
      <c r="H37" s="7">
        <f t="shared" si="3"/>
        <v>1833616.53</v>
      </c>
    </row>
    <row r="38" spans="1:8">
      <c r="A38" s="35" t="s">
        <v>173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174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175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5" t="s">
        <v>47</v>
      </c>
      <c r="B43" s="66"/>
      <c r="C43" s="6">
        <f>SUM(C44:C52)</f>
        <v>713499</v>
      </c>
      <c r="D43" s="6">
        <f t="shared" ref="D43:G43" si="10">SUM(D44:D52)</f>
        <v>4802496.3</v>
      </c>
      <c r="E43" s="6">
        <f t="shared" si="10"/>
        <v>5515995.2999999998</v>
      </c>
      <c r="F43" s="6">
        <f t="shared" si="10"/>
        <v>5339058.34</v>
      </c>
      <c r="G43" s="6">
        <f t="shared" si="10"/>
        <v>5339058.34</v>
      </c>
      <c r="H43" s="6">
        <f t="shared" si="3"/>
        <v>176936.95999999996</v>
      </c>
    </row>
    <row r="44" spans="1:8">
      <c r="A44" s="35" t="s">
        <v>176</v>
      </c>
      <c r="B44" s="36" t="s">
        <v>48</v>
      </c>
      <c r="C44" s="7">
        <v>342999</v>
      </c>
      <c r="D44" s="7">
        <v>431262.56</v>
      </c>
      <c r="E44" s="7">
        <f t="shared" ref="E44:E52" si="11">C44+D44</f>
        <v>774261.56</v>
      </c>
      <c r="F44" s="7">
        <v>749880.2</v>
      </c>
      <c r="G44" s="7">
        <v>749880.2</v>
      </c>
      <c r="H44" s="7">
        <f t="shared" si="3"/>
        <v>24381.360000000102</v>
      </c>
    </row>
    <row r="45" spans="1:8">
      <c r="A45" s="35" t="s">
        <v>177</v>
      </c>
      <c r="B45" s="36" t="s">
        <v>49</v>
      </c>
      <c r="C45" s="7">
        <v>82500</v>
      </c>
      <c r="D45" s="7">
        <v>219866.14</v>
      </c>
      <c r="E45" s="7">
        <f t="shared" si="11"/>
        <v>302366.14</v>
      </c>
      <c r="F45" s="7">
        <v>172410.95</v>
      </c>
      <c r="G45" s="7">
        <v>172410.95</v>
      </c>
      <c r="H45" s="7">
        <f t="shared" si="3"/>
        <v>129955.19</v>
      </c>
    </row>
    <row r="46" spans="1:8">
      <c r="A46" s="35" t="s">
        <v>178</v>
      </c>
      <c r="B46" s="36" t="s">
        <v>50</v>
      </c>
      <c r="C46" s="7">
        <v>0</v>
      </c>
      <c r="D46" s="7">
        <v>0</v>
      </c>
      <c r="E46" s="7">
        <f t="shared" si="11"/>
        <v>0</v>
      </c>
      <c r="F46" s="7">
        <v>0</v>
      </c>
      <c r="G46" s="7">
        <v>0</v>
      </c>
      <c r="H46" s="7">
        <f t="shared" si="3"/>
        <v>0</v>
      </c>
    </row>
    <row r="47" spans="1:8">
      <c r="A47" s="35" t="s">
        <v>179</v>
      </c>
      <c r="B47" s="36" t="s">
        <v>51</v>
      </c>
      <c r="C47" s="7">
        <v>0</v>
      </c>
      <c r="D47" s="7">
        <v>3674344</v>
      </c>
      <c r="E47" s="7">
        <f t="shared" si="11"/>
        <v>3674344</v>
      </c>
      <c r="F47" s="7">
        <v>3674344</v>
      </c>
      <c r="G47" s="7">
        <v>3674344</v>
      </c>
      <c r="H47" s="7">
        <f t="shared" si="3"/>
        <v>0</v>
      </c>
    </row>
    <row r="48" spans="1:8">
      <c r="A48" s="35" t="s">
        <v>180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181</v>
      </c>
      <c r="B49" s="36" t="s">
        <v>53</v>
      </c>
      <c r="C49" s="7">
        <v>288000</v>
      </c>
      <c r="D49" s="7">
        <v>477023.6</v>
      </c>
      <c r="E49" s="7">
        <f t="shared" si="11"/>
        <v>765023.6</v>
      </c>
      <c r="F49" s="7">
        <v>742423.19</v>
      </c>
      <c r="G49" s="7">
        <v>742423.19</v>
      </c>
      <c r="H49" s="7">
        <f t="shared" si="3"/>
        <v>22600.410000000033</v>
      </c>
    </row>
    <row r="50" spans="1:8">
      <c r="A50" s="35" t="s">
        <v>182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183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184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65" t="s">
        <v>57</v>
      </c>
      <c r="B53" s="66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185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186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187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5" t="s">
        <v>61</v>
      </c>
      <c r="B57" s="66"/>
      <c r="C57" s="6">
        <f>SUM(C58:C65)</f>
        <v>2019939.8</v>
      </c>
      <c r="D57" s="6">
        <f t="shared" ref="D57:G57" si="14">SUM(D58:D65)</f>
        <v>-1460939.8</v>
      </c>
      <c r="E57" s="6">
        <f t="shared" si="14"/>
        <v>559000</v>
      </c>
      <c r="F57" s="6">
        <f t="shared" si="14"/>
        <v>0</v>
      </c>
      <c r="G57" s="6">
        <f t="shared" si="14"/>
        <v>0</v>
      </c>
      <c r="H57" s="6">
        <f t="shared" si="3"/>
        <v>559000</v>
      </c>
    </row>
    <row r="58" spans="1:8">
      <c r="A58" s="35" t="s">
        <v>188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189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190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191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192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193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194</v>
      </c>
      <c r="B65" s="36" t="s">
        <v>69</v>
      </c>
      <c r="C65" s="7">
        <v>2019939.8</v>
      </c>
      <c r="D65" s="7">
        <v>-1460939.8</v>
      </c>
      <c r="E65" s="7">
        <f t="shared" si="15"/>
        <v>559000</v>
      </c>
      <c r="F65" s="7">
        <v>0</v>
      </c>
      <c r="G65" s="7">
        <v>0</v>
      </c>
      <c r="H65" s="7">
        <f t="shared" si="3"/>
        <v>559000</v>
      </c>
    </row>
    <row r="66" spans="1:8">
      <c r="A66" s="65" t="s">
        <v>70</v>
      </c>
      <c r="B66" s="66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195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196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320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5" t="s">
        <v>74</v>
      </c>
      <c r="B70" s="66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197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198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199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200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201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202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203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7" t="s">
        <v>82</v>
      </c>
      <c r="B79" s="68"/>
      <c r="C79" s="8">
        <f>C80+C88+C98+C108+C118+C128+C132+C141+C145</f>
        <v>0</v>
      </c>
      <c r="D79" s="8">
        <f t="shared" ref="D79:H79" si="21">D80+D88+D98+D108+D118+D128+D132+D141+D145</f>
        <v>50148543.630000003</v>
      </c>
      <c r="E79" s="8">
        <f t="shared" si="21"/>
        <v>50148543.630000003</v>
      </c>
      <c r="F79" s="8">
        <f t="shared" si="21"/>
        <v>48838306.309999995</v>
      </c>
      <c r="G79" s="8">
        <f t="shared" si="21"/>
        <v>48838306.309999995</v>
      </c>
      <c r="H79" s="8">
        <f t="shared" si="21"/>
        <v>1310237.319999998</v>
      </c>
    </row>
    <row r="80" spans="1:8">
      <c r="A80" s="69" t="s">
        <v>9</v>
      </c>
      <c r="B80" s="70"/>
      <c r="C80" s="8">
        <f>SUM(C81:C87)</f>
        <v>0</v>
      </c>
      <c r="D80" s="8">
        <f t="shared" ref="D80:H80" si="22">SUM(D81:D87)</f>
        <v>32268047.930000003</v>
      </c>
      <c r="E80" s="8">
        <f t="shared" si="22"/>
        <v>32268047.930000003</v>
      </c>
      <c r="F80" s="8">
        <f t="shared" si="22"/>
        <v>31324314.199999996</v>
      </c>
      <c r="G80" s="8">
        <f t="shared" si="22"/>
        <v>31324314.199999996</v>
      </c>
      <c r="H80" s="8">
        <f t="shared" si="22"/>
        <v>943733.73</v>
      </c>
    </row>
    <row r="81" spans="1:8">
      <c r="A81" s="35" t="s">
        <v>204</v>
      </c>
      <c r="B81" s="40" t="s">
        <v>10</v>
      </c>
      <c r="C81" s="9">
        <v>0</v>
      </c>
      <c r="D81" s="9">
        <v>6635601.1299999999</v>
      </c>
      <c r="E81" s="7">
        <f t="shared" ref="E81:E87" si="23">C81+D81</f>
        <v>6635601.1299999999</v>
      </c>
      <c r="F81" s="9">
        <v>6411903.29</v>
      </c>
      <c r="G81" s="9">
        <v>6411903.29</v>
      </c>
      <c r="H81" s="9">
        <f t="shared" ref="H81:H144" si="24">E81-F81</f>
        <v>223697.83999999985</v>
      </c>
    </row>
    <row r="82" spans="1:8">
      <c r="A82" s="35" t="s">
        <v>205</v>
      </c>
      <c r="B82" s="40" t="s">
        <v>11</v>
      </c>
      <c r="C82" s="9">
        <v>0</v>
      </c>
      <c r="D82" s="9">
        <v>10020092.26</v>
      </c>
      <c r="E82" s="7">
        <f t="shared" si="23"/>
        <v>10020092.26</v>
      </c>
      <c r="F82" s="9">
        <v>9914120.8599999994</v>
      </c>
      <c r="G82" s="9">
        <v>9914120.8599999994</v>
      </c>
      <c r="H82" s="9">
        <f t="shared" si="24"/>
        <v>105971.40000000037</v>
      </c>
    </row>
    <row r="83" spans="1:8">
      <c r="A83" s="35" t="s">
        <v>206</v>
      </c>
      <c r="B83" s="40" t="s">
        <v>12</v>
      </c>
      <c r="C83" s="9">
        <v>0</v>
      </c>
      <c r="D83" s="9">
        <v>3715329.91</v>
      </c>
      <c r="E83" s="7">
        <f t="shared" si="23"/>
        <v>3715329.91</v>
      </c>
      <c r="F83" s="9">
        <v>3697136.32</v>
      </c>
      <c r="G83" s="9">
        <v>3697136.32</v>
      </c>
      <c r="H83" s="9">
        <f t="shared" si="24"/>
        <v>18193.590000000317</v>
      </c>
    </row>
    <row r="84" spans="1:8">
      <c r="A84" s="35" t="s">
        <v>207</v>
      </c>
      <c r="B84" s="40" t="s">
        <v>13</v>
      </c>
      <c r="C84" s="9">
        <v>0</v>
      </c>
      <c r="D84" s="9">
        <v>5307797.33</v>
      </c>
      <c r="E84" s="7">
        <f t="shared" si="23"/>
        <v>5307797.33</v>
      </c>
      <c r="F84" s="9">
        <v>4922916.6500000004</v>
      </c>
      <c r="G84" s="9">
        <v>4922916.6500000004</v>
      </c>
      <c r="H84" s="9">
        <f t="shared" si="24"/>
        <v>384880.6799999997</v>
      </c>
    </row>
    <row r="85" spans="1:8">
      <c r="A85" s="35" t="s">
        <v>208</v>
      </c>
      <c r="B85" s="40" t="s">
        <v>14</v>
      </c>
      <c r="C85" s="9">
        <v>0</v>
      </c>
      <c r="D85" s="9">
        <v>6589227.2999999998</v>
      </c>
      <c r="E85" s="7">
        <f t="shared" si="23"/>
        <v>6589227.2999999998</v>
      </c>
      <c r="F85" s="9">
        <v>6378237.0800000001</v>
      </c>
      <c r="G85" s="9">
        <v>6378237.0800000001</v>
      </c>
      <c r="H85" s="9">
        <f t="shared" si="24"/>
        <v>210990.21999999974</v>
      </c>
    </row>
    <row r="86" spans="1:8">
      <c r="A86" s="35" t="s">
        <v>209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210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9" t="s">
        <v>17</v>
      </c>
      <c r="B88" s="70"/>
      <c r="C88" s="8">
        <f>SUM(C89:C97)</f>
        <v>0</v>
      </c>
      <c r="D88" s="8">
        <f t="shared" ref="D88:G88" si="25">SUM(D89:D97)</f>
        <v>1533807.42</v>
      </c>
      <c r="E88" s="8">
        <f t="shared" si="25"/>
        <v>1533807.42</v>
      </c>
      <c r="F88" s="8">
        <f t="shared" si="25"/>
        <v>1533807.42</v>
      </c>
      <c r="G88" s="8">
        <f t="shared" si="25"/>
        <v>1533807.42</v>
      </c>
      <c r="H88" s="8">
        <f t="shared" si="24"/>
        <v>0</v>
      </c>
    </row>
    <row r="89" spans="1:8">
      <c r="A89" s="35" t="s">
        <v>211</v>
      </c>
      <c r="B89" s="40" t="s">
        <v>18</v>
      </c>
      <c r="C89" s="9">
        <v>0</v>
      </c>
      <c r="D89" s="9">
        <v>405389.97</v>
      </c>
      <c r="E89" s="7">
        <f t="shared" ref="E89:E97" si="26">C89+D89</f>
        <v>405389.97</v>
      </c>
      <c r="F89" s="9">
        <v>405389.97</v>
      </c>
      <c r="G89" s="9">
        <v>405389.97</v>
      </c>
      <c r="H89" s="9">
        <f t="shared" si="24"/>
        <v>0</v>
      </c>
    </row>
    <row r="90" spans="1:8">
      <c r="A90" s="35" t="s">
        <v>212</v>
      </c>
      <c r="B90" s="40" t="s">
        <v>19</v>
      </c>
      <c r="C90" s="9">
        <v>0</v>
      </c>
      <c r="D90" s="9">
        <v>105972.88</v>
      </c>
      <c r="E90" s="7">
        <f t="shared" si="26"/>
        <v>105972.88</v>
      </c>
      <c r="F90" s="9">
        <v>105972.88</v>
      </c>
      <c r="G90" s="9">
        <v>105972.88</v>
      </c>
      <c r="H90" s="9">
        <f t="shared" si="24"/>
        <v>0</v>
      </c>
    </row>
    <row r="91" spans="1:8">
      <c r="A91" s="35" t="s">
        <v>213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214</v>
      </c>
      <c r="B92" s="40" t="s">
        <v>21</v>
      </c>
      <c r="C92" s="9">
        <v>0</v>
      </c>
      <c r="D92" s="9">
        <v>408592.9</v>
      </c>
      <c r="E92" s="7">
        <f t="shared" si="26"/>
        <v>408592.9</v>
      </c>
      <c r="F92" s="9">
        <v>408592.9</v>
      </c>
      <c r="G92" s="9">
        <v>408592.9</v>
      </c>
      <c r="H92" s="9">
        <f t="shared" si="24"/>
        <v>0</v>
      </c>
    </row>
    <row r="93" spans="1:8">
      <c r="A93" s="35" t="s">
        <v>215</v>
      </c>
      <c r="B93" s="40" t="s">
        <v>22</v>
      </c>
      <c r="C93" s="9">
        <v>0</v>
      </c>
      <c r="D93" s="9">
        <v>111699.34</v>
      </c>
      <c r="E93" s="7">
        <f t="shared" si="26"/>
        <v>111699.34</v>
      </c>
      <c r="F93" s="9">
        <v>111699.34</v>
      </c>
      <c r="G93" s="9">
        <v>111699.34</v>
      </c>
      <c r="H93" s="9">
        <f t="shared" si="24"/>
        <v>0</v>
      </c>
    </row>
    <row r="94" spans="1:8">
      <c r="A94" s="35" t="s">
        <v>216</v>
      </c>
      <c r="B94" s="40" t="s">
        <v>23</v>
      </c>
      <c r="C94" s="9">
        <v>0</v>
      </c>
      <c r="D94" s="9">
        <v>358673.87</v>
      </c>
      <c r="E94" s="7">
        <f t="shared" si="26"/>
        <v>358673.87</v>
      </c>
      <c r="F94" s="9">
        <v>358673.87</v>
      </c>
      <c r="G94" s="9">
        <v>358673.87</v>
      </c>
      <c r="H94" s="9">
        <f t="shared" si="24"/>
        <v>0</v>
      </c>
    </row>
    <row r="95" spans="1:8">
      <c r="A95" s="35" t="s">
        <v>217</v>
      </c>
      <c r="B95" s="40" t="s">
        <v>24</v>
      </c>
      <c r="C95" s="9">
        <v>0</v>
      </c>
      <c r="D95" s="9">
        <v>17262.21</v>
      </c>
      <c r="E95" s="7">
        <f t="shared" si="26"/>
        <v>17262.21</v>
      </c>
      <c r="F95" s="9">
        <v>17262.21</v>
      </c>
      <c r="G95" s="9">
        <v>17262.21</v>
      </c>
      <c r="H95" s="9">
        <f t="shared" si="24"/>
        <v>0</v>
      </c>
    </row>
    <row r="96" spans="1:8">
      <c r="A96" s="35" t="s">
        <v>218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219</v>
      </c>
      <c r="B97" s="40" t="s">
        <v>26</v>
      </c>
      <c r="C97" s="9">
        <v>0</v>
      </c>
      <c r="D97" s="9">
        <v>126216.25</v>
      </c>
      <c r="E97" s="7">
        <f t="shared" si="26"/>
        <v>126216.25</v>
      </c>
      <c r="F97" s="9">
        <v>126216.25</v>
      </c>
      <c r="G97" s="9">
        <v>126216.25</v>
      </c>
      <c r="H97" s="9">
        <f t="shared" si="24"/>
        <v>0</v>
      </c>
    </row>
    <row r="98" spans="1:8">
      <c r="A98" s="69" t="s">
        <v>27</v>
      </c>
      <c r="B98" s="70"/>
      <c r="C98" s="8">
        <f>SUM(C99:C107)</f>
        <v>0</v>
      </c>
      <c r="D98" s="8">
        <f t="shared" ref="D98:G98" si="27">SUM(D99:D107)</f>
        <v>6851499.1799999997</v>
      </c>
      <c r="E98" s="8">
        <f t="shared" si="27"/>
        <v>6851499.1799999997</v>
      </c>
      <c r="F98" s="8">
        <f t="shared" si="27"/>
        <v>6716832.7200000007</v>
      </c>
      <c r="G98" s="8">
        <f t="shared" si="27"/>
        <v>6716832.7200000007</v>
      </c>
      <c r="H98" s="8">
        <f t="shared" si="24"/>
        <v>134666.45999999903</v>
      </c>
    </row>
    <row r="99" spans="1:8">
      <c r="A99" s="35" t="s">
        <v>220</v>
      </c>
      <c r="B99" s="40" t="s">
        <v>28</v>
      </c>
      <c r="C99" s="9">
        <v>0</v>
      </c>
      <c r="D99" s="9">
        <v>749696.51</v>
      </c>
      <c r="E99" s="7">
        <f t="shared" ref="E99:E107" si="28">C99+D99</f>
        <v>749696.51</v>
      </c>
      <c r="F99" s="9">
        <v>749696.51</v>
      </c>
      <c r="G99" s="9">
        <v>749696.51</v>
      </c>
      <c r="H99" s="9">
        <f t="shared" si="24"/>
        <v>0</v>
      </c>
    </row>
    <row r="100" spans="1:8">
      <c r="A100" s="35" t="s">
        <v>221</v>
      </c>
      <c r="B100" s="40" t="s">
        <v>29</v>
      </c>
      <c r="C100" s="9">
        <v>0</v>
      </c>
      <c r="D100" s="9">
        <v>1401708.41</v>
      </c>
      <c r="E100" s="7">
        <f t="shared" si="28"/>
        <v>1401708.41</v>
      </c>
      <c r="F100" s="9">
        <v>1401685.51</v>
      </c>
      <c r="G100" s="9">
        <v>1401685.51</v>
      </c>
      <c r="H100" s="9">
        <f t="shared" si="24"/>
        <v>22.899999999906868</v>
      </c>
    </row>
    <row r="101" spans="1:8">
      <c r="A101" s="35" t="s">
        <v>222</v>
      </c>
      <c r="B101" s="40" t="s">
        <v>30</v>
      </c>
      <c r="C101" s="9">
        <v>0</v>
      </c>
      <c r="D101" s="9">
        <v>938023.55</v>
      </c>
      <c r="E101" s="7">
        <f t="shared" si="28"/>
        <v>938023.55</v>
      </c>
      <c r="F101" s="9">
        <v>937543.55</v>
      </c>
      <c r="G101" s="9">
        <v>937543.55</v>
      </c>
      <c r="H101" s="9">
        <f t="shared" si="24"/>
        <v>480</v>
      </c>
    </row>
    <row r="102" spans="1:8">
      <c r="A102" s="35" t="s">
        <v>223</v>
      </c>
      <c r="B102" s="40" t="s">
        <v>31</v>
      </c>
      <c r="C102" s="9">
        <v>0</v>
      </c>
      <c r="D102" s="9">
        <v>339545.08</v>
      </c>
      <c r="E102" s="7">
        <f t="shared" si="28"/>
        <v>339545.08</v>
      </c>
      <c r="F102" s="9">
        <v>339545.08</v>
      </c>
      <c r="G102" s="9">
        <v>339545.08</v>
      </c>
      <c r="H102" s="9">
        <f t="shared" si="24"/>
        <v>0</v>
      </c>
    </row>
    <row r="103" spans="1:8">
      <c r="A103" s="35" t="s">
        <v>224</v>
      </c>
      <c r="B103" s="40" t="s">
        <v>32</v>
      </c>
      <c r="C103" s="9">
        <v>0</v>
      </c>
      <c r="D103" s="9">
        <v>1459810.53</v>
      </c>
      <c r="E103" s="7">
        <f t="shared" si="28"/>
        <v>1459810.53</v>
      </c>
      <c r="F103" s="9">
        <v>1459810.53</v>
      </c>
      <c r="G103" s="9">
        <v>1459810.53</v>
      </c>
      <c r="H103" s="9">
        <f t="shared" si="24"/>
        <v>0</v>
      </c>
    </row>
    <row r="104" spans="1:8">
      <c r="A104" s="35" t="s">
        <v>225</v>
      </c>
      <c r="B104" s="40" t="s">
        <v>33</v>
      </c>
      <c r="C104" s="9">
        <v>0</v>
      </c>
      <c r="D104" s="9">
        <v>12958.07</v>
      </c>
      <c r="E104" s="7">
        <f t="shared" si="28"/>
        <v>12958.07</v>
      </c>
      <c r="F104" s="9">
        <v>12958.07</v>
      </c>
      <c r="G104" s="9">
        <v>12958.07</v>
      </c>
      <c r="H104" s="9">
        <f t="shared" si="24"/>
        <v>0</v>
      </c>
    </row>
    <row r="105" spans="1:8">
      <c r="A105" s="35" t="s">
        <v>226</v>
      </c>
      <c r="B105" s="40" t="s">
        <v>34</v>
      </c>
      <c r="C105" s="9">
        <v>0</v>
      </c>
      <c r="D105" s="9">
        <v>756124.55</v>
      </c>
      <c r="E105" s="7">
        <f t="shared" si="28"/>
        <v>756124.55</v>
      </c>
      <c r="F105" s="9">
        <v>621960.99</v>
      </c>
      <c r="G105" s="9">
        <v>621960.99</v>
      </c>
      <c r="H105" s="9">
        <f t="shared" si="24"/>
        <v>134163.56000000006</v>
      </c>
    </row>
    <row r="106" spans="1:8">
      <c r="A106" s="35" t="s">
        <v>227</v>
      </c>
      <c r="B106" s="40" t="s">
        <v>35</v>
      </c>
      <c r="C106" s="9">
        <v>0</v>
      </c>
      <c r="D106" s="9">
        <v>75421.42</v>
      </c>
      <c r="E106" s="7">
        <f t="shared" si="28"/>
        <v>75421.42</v>
      </c>
      <c r="F106" s="9">
        <v>75421.42</v>
      </c>
      <c r="G106" s="9">
        <v>75421.42</v>
      </c>
      <c r="H106" s="9">
        <f t="shared" si="24"/>
        <v>0</v>
      </c>
    </row>
    <row r="107" spans="1:8">
      <c r="A107" s="35" t="s">
        <v>228</v>
      </c>
      <c r="B107" s="40" t="s">
        <v>36</v>
      </c>
      <c r="C107" s="9">
        <v>0</v>
      </c>
      <c r="D107" s="9">
        <v>1118211.06</v>
      </c>
      <c r="E107" s="7">
        <f t="shared" si="28"/>
        <v>1118211.06</v>
      </c>
      <c r="F107" s="9">
        <v>1118211.06</v>
      </c>
      <c r="G107" s="9">
        <v>1118211.06</v>
      </c>
      <c r="H107" s="9">
        <f t="shared" si="24"/>
        <v>0</v>
      </c>
    </row>
    <row r="108" spans="1:8">
      <c r="A108" s="69" t="s">
        <v>37</v>
      </c>
      <c r="B108" s="70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229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230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231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232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233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234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235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9" t="s">
        <v>47</v>
      </c>
      <c r="B118" s="70"/>
      <c r="C118" s="8">
        <f>SUM(C119:C127)</f>
        <v>0</v>
      </c>
      <c r="D118" s="8">
        <f t="shared" ref="D118:G118" si="31">SUM(D119:D127)</f>
        <v>8658948.8499999996</v>
      </c>
      <c r="E118" s="8">
        <f t="shared" si="31"/>
        <v>8658948.8499999996</v>
      </c>
      <c r="F118" s="8">
        <f t="shared" si="31"/>
        <v>8427111.7200000007</v>
      </c>
      <c r="G118" s="8">
        <f t="shared" si="31"/>
        <v>8427111.7200000007</v>
      </c>
      <c r="H118" s="8">
        <f t="shared" si="24"/>
        <v>231837.12999999896</v>
      </c>
    </row>
    <row r="119" spans="1:8">
      <c r="A119" s="35" t="s">
        <v>236</v>
      </c>
      <c r="B119" s="40" t="s">
        <v>48</v>
      </c>
      <c r="C119" s="9">
        <v>0</v>
      </c>
      <c r="D119" s="9">
        <v>3198240.51</v>
      </c>
      <c r="E119" s="7">
        <f t="shared" ref="E119:E127" si="32">C119+D119</f>
        <v>3198240.51</v>
      </c>
      <c r="F119" s="9">
        <v>2966403.39</v>
      </c>
      <c r="G119" s="9">
        <v>2966403.39</v>
      </c>
      <c r="H119" s="9">
        <f t="shared" si="24"/>
        <v>231837.11999999965</v>
      </c>
    </row>
    <row r="120" spans="1:8">
      <c r="A120" s="35" t="s">
        <v>237</v>
      </c>
      <c r="B120" s="40" t="s">
        <v>49</v>
      </c>
      <c r="C120" s="9">
        <v>0</v>
      </c>
      <c r="D120" s="9">
        <v>146900</v>
      </c>
      <c r="E120" s="7">
        <f t="shared" si="32"/>
        <v>146900</v>
      </c>
      <c r="F120" s="9">
        <v>146900</v>
      </c>
      <c r="G120" s="9">
        <v>146900</v>
      </c>
      <c r="H120" s="9">
        <f t="shared" si="24"/>
        <v>0</v>
      </c>
    </row>
    <row r="121" spans="1:8">
      <c r="A121" s="35" t="s">
        <v>238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239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240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241</v>
      </c>
      <c r="B124" s="40" t="s">
        <v>53</v>
      </c>
      <c r="C124" s="9">
        <v>0</v>
      </c>
      <c r="D124" s="9">
        <v>5313808.34</v>
      </c>
      <c r="E124" s="7">
        <f t="shared" si="32"/>
        <v>5313808.34</v>
      </c>
      <c r="F124" s="9">
        <v>5313808.33</v>
      </c>
      <c r="G124" s="9">
        <v>5313808.33</v>
      </c>
      <c r="H124" s="9">
        <f t="shared" si="24"/>
        <v>9.9999997764825821E-3</v>
      </c>
    </row>
    <row r="125" spans="1:8">
      <c r="A125" s="35" t="s">
        <v>242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243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244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9" t="s">
        <v>57</v>
      </c>
      <c r="B128" s="70"/>
      <c r="C128" s="8">
        <f>SUM(C129:C131)</f>
        <v>0</v>
      </c>
      <c r="D128" s="8">
        <f t="shared" ref="D128:G128" si="33">SUM(D129:D131)</f>
        <v>836240.25</v>
      </c>
      <c r="E128" s="8">
        <f t="shared" si="33"/>
        <v>836240.25</v>
      </c>
      <c r="F128" s="8">
        <f t="shared" si="33"/>
        <v>836240.25</v>
      </c>
      <c r="G128" s="8">
        <f t="shared" si="33"/>
        <v>836240.25</v>
      </c>
      <c r="H128" s="8">
        <f t="shared" si="24"/>
        <v>0</v>
      </c>
    </row>
    <row r="129" spans="1:8">
      <c r="A129" s="35" t="s">
        <v>245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246</v>
      </c>
      <c r="B130" s="40" t="s">
        <v>59</v>
      </c>
      <c r="C130" s="9">
        <v>0</v>
      </c>
      <c r="D130" s="9">
        <v>836240.25</v>
      </c>
      <c r="E130" s="7">
        <f t="shared" si="34"/>
        <v>836240.25</v>
      </c>
      <c r="F130" s="9">
        <v>836240.25</v>
      </c>
      <c r="G130" s="9">
        <v>836240.25</v>
      </c>
      <c r="H130" s="9">
        <f t="shared" si="24"/>
        <v>0</v>
      </c>
    </row>
    <row r="131" spans="1:8">
      <c r="A131" s="35" t="s">
        <v>247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9" t="s">
        <v>61</v>
      </c>
      <c r="B132" s="70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248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249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250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251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252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253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254</v>
      </c>
      <c r="B140" s="40" t="s">
        <v>69</v>
      </c>
      <c r="C140" s="9">
        <v>0</v>
      </c>
      <c r="D140" s="9">
        <v>0</v>
      </c>
      <c r="E140" s="7">
        <f t="shared" si="36"/>
        <v>0</v>
      </c>
      <c r="F140" s="9">
        <v>0</v>
      </c>
      <c r="G140" s="9">
        <v>0</v>
      </c>
      <c r="H140" s="9">
        <f t="shared" si="24"/>
        <v>0</v>
      </c>
    </row>
    <row r="141" spans="1:8">
      <c r="A141" s="69" t="s">
        <v>70</v>
      </c>
      <c r="B141" s="70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255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256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321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69" t="s">
        <v>74</v>
      </c>
      <c r="B145" s="70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257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258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259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260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261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262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263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71" t="s">
        <v>83</v>
      </c>
      <c r="B154" s="72"/>
      <c r="C154" s="8">
        <f>C4+C79</f>
        <v>54724194.68999999</v>
      </c>
      <c r="D154" s="8">
        <f t="shared" ref="D154:H154" si="42">D4+D79</f>
        <v>58208265.590000004</v>
      </c>
      <c r="E154" s="8">
        <f t="shared" si="42"/>
        <v>112932460.28</v>
      </c>
      <c r="F154" s="8">
        <f t="shared" si="42"/>
        <v>108291626.63999999</v>
      </c>
      <c r="G154" s="8">
        <f t="shared" si="42"/>
        <v>108291626.63999999</v>
      </c>
      <c r="H154" s="8">
        <f t="shared" si="42"/>
        <v>4640833.6399999969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7" spans="1:8">
      <c r="A157" s="54" t="s">
        <v>330</v>
      </c>
      <c r="B157" s="52"/>
      <c r="C157" s="52"/>
      <c r="D157" s="52"/>
    </row>
    <row r="158" spans="1:8">
      <c r="A158" s="52"/>
      <c r="B158" s="52"/>
      <c r="C158" s="52"/>
      <c r="D158" s="52"/>
    </row>
    <row r="159" spans="1:8">
      <c r="B159" s="52"/>
    </row>
    <row r="160" spans="1:8">
      <c r="B160" s="53" t="s">
        <v>331</v>
      </c>
      <c r="F160" s="55" t="s">
        <v>332</v>
      </c>
      <c r="G160" s="55"/>
    </row>
    <row r="161" spans="2:7">
      <c r="B161" s="53" t="s">
        <v>333</v>
      </c>
      <c r="F161" s="55" t="s">
        <v>334</v>
      </c>
      <c r="G161" s="55"/>
    </row>
    <row r="162" spans="2:7">
      <c r="B162" s="53" t="s">
        <v>335</v>
      </c>
      <c r="F162" s="55" t="s">
        <v>336</v>
      </c>
      <c r="G162" s="55"/>
    </row>
  </sheetData>
  <mergeCells count="28">
    <mergeCell ref="A145:B145"/>
    <mergeCell ref="A154:B154"/>
    <mergeCell ref="A108:B108"/>
    <mergeCell ref="A118:B118"/>
    <mergeCell ref="A128:B128"/>
    <mergeCell ref="A132:B132"/>
    <mergeCell ref="A141:B141"/>
    <mergeCell ref="A1:H1"/>
    <mergeCell ref="A3:B3"/>
    <mergeCell ref="A4:B4"/>
    <mergeCell ref="A5:B5"/>
    <mergeCell ref="A13:B13"/>
    <mergeCell ref="F160:G160"/>
    <mergeCell ref="F161:G161"/>
    <mergeCell ref="F162:G162"/>
    <mergeCell ref="C2:G2"/>
    <mergeCell ref="A2:B2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opLeftCell="A10" workbookViewId="0">
      <selection activeCell="A29" sqref="A29:G34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73" t="s">
        <v>327</v>
      </c>
      <c r="B1" s="74"/>
      <c r="C1" s="74"/>
      <c r="D1" s="74"/>
      <c r="E1" s="74"/>
      <c r="F1" s="74"/>
      <c r="G1" s="75"/>
    </row>
    <row r="2" spans="1:7">
      <c r="A2" s="12"/>
      <c r="B2" s="76" t="s">
        <v>0</v>
      </c>
      <c r="C2" s="76"/>
      <c r="D2" s="76"/>
      <c r="E2" s="76"/>
      <c r="F2" s="76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54724194.689999998</v>
      </c>
      <c r="C5" s="8">
        <f t="shared" ref="C5:G5" si="0">SUM(C6:C13)</f>
        <v>8059721.959999999</v>
      </c>
      <c r="D5" s="8">
        <f t="shared" si="0"/>
        <v>62783916.650000006</v>
      </c>
      <c r="E5" s="8">
        <f t="shared" si="0"/>
        <v>59453320.329999998</v>
      </c>
      <c r="F5" s="8">
        <f t="shared" si="0"/>
        <v>59453320.329999998</v>
      </c>
      <c r="G5" s="8">
        <f t="shared" si="0"/>
        <v>3330596.3199999956</v>
      </c>
    </row>
    <row r="6" spans="1:7">
      <c r="A6" s="18" t="s">
        <v>323</v>
      </c>
      <c r="B6" s="9">
        <v>7927116.9299999997</v>
      </c>
      <c r="C6" s="9">
        <v>1833232.04</v>
      </c>
      <c r="D6" s="9">
        <f>B6+C6</f>
        <v>9760348.9699999988</v>
      </c>
      <c r="E6" s="9">
        <v>7720752.9500000002</v>
      </c>
      <c r="F6" s="9">
        <v>7720752.9500000002</v>
      </c>
      <c r="G6" s="9">
        <f>D6-E6</f>
        <v>2039596.0199999986</v>
      </c>
    </row>
    <row r="7" spans="1:7">
      <c r="A7" s="18" t="s">
        <v>324</v>
      </c>
      <c r="B7" s="9">
        <v>26542364.449999999</v>
      </c>
      <c r="C7" s="9">
        <v>1776759.64</v>
      </c>
      <c r="D7" s="9">
        <f t="shared" ref="D7:D13" si="1">B7+C7</f>
        <v>28319124.09</v>
      </c>
      <c r="E7" s="9">
        <v>27761246.690000001</v>
      </c>
      <c r="F7" s="9">
        <v>27761246.690000001</v>
      </c>
      <c r="G7" s="9">
        <f t="shared" ref="G7:G13" si="2">D7-E7</f>
        <v>557877.39999999851</v>
      </c>
    </row>
    <row r="8" spans="1:7">
      <c r="A8" s="18" t="s">
        <v>325</v>
      </c>
      <c r="B8" s="9">
        <v>1881472.86</v>
      </c>
      <c r="C8" s="9">
        <v>-184931.97</v>
      </c>
      <c r="D8" s="9">
        <f t="shared" si="1"/>
        <v>1696540.8900000001</v>
      </c>
      <c r="E8" s="9">
        <v>1696540.89</v>
      </c>
      <c r="F8" s="9">
        <v>1696540.89</v>
      </c>
      <c r="G8" s="9">
        <f t="shared" si="2"/>
        <v>0</v>
      </c>
    </row>
    <row r="9" spans="1:7">
      <c r="A9" s="18" t="s">
        <v>326</v>
      </c>
      <c r="B9" s="9">
        <v>18373240.449999999</v>
      </c>
      <c r="C9" s="9">
        <v>4634662.25</v>
      </c>
      <c r="D9" s="9">
        <f t="shared" si="1"/>
        <v>23007902.699999999</v>
      </c>
      <c r="E9" s="9">
        <v>22274779.800000001</v>
      </c>
      <c r="F9" s="9">
        <v>22274779.800000001</v>
      </c>
      <c r="G9" s="9">
        <f t="shared" si="2"/>
        <v>733122.89999999851</v>
      </c>
    </row>
    <row r="10" spans="1:7">
      <c r="A10" s="18" t="s">
        <v>90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91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92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93</v>
      </c>
      <c r="B15" s="9"/>
      <c r="C15" s="9"/>
      <c r="D15" s="9"/>
      <c r="E15" s="9"/>
      <c r="F15" s="9"/>
      <c r="G15" s="9"/>
    </row>
    <row r="16" spans="1:7">
      <c r="A16" s="19" t="s">
        <v>94</v>
      </c>
      <c r="B16" s="8">
        <f>SUM(B17:B24)</f>
        <v>0</v>
      </c>
      <c r="C16" s="8">
        <f t="shared" ref="C16:G16" si="3">SUM(C17:C24)</f>
        <v>50148543.630000003</v>
      </c>
      <c r="D16" s="8">
        <f t="shared" si="3"/>
        <v>50148543.630000003</v>
      </c>
      <c r="E16" s="8">
        <f t="shared" si="3"/>
        <v>48838306.309999995</v>
      </c>
      <c r="F16" s="8">
        <f t="shared" si="3"/>
        <v>48838306.309999995</v>
      </c>
      <c r="G16" s="8">
        <f t="shared" si="3"/>
        <v>1310237.320000001</v>
      </c>
    </row>
    <row r="17" spans="1:7">
      <c r="A17" s="18" t="s">
        <v>323</v>
      </c>
      <c r="B17" s="9">
        <v>0</v>
      </c>
      <c r="C17" s="9">
        <v>4160615.97</v>
      </c>
      <c r="D17" s="9">
        <f>B17+C17</f>
        <v>4160615.97</v>
      </c>
      <c r="E17" s="9">
        <v>4122401.14</v>
      </c>
      <c r="F17" s="9">
        <v>4122401.14</v>
      </c>
      <c r="G17" s="9">
        <f t="shared" ref="G17:G24" si="4">D17-E17</f>
        <v>38214.830000000075</v>
      </c>
    </row>
    <row r="18" spans="1:7">
      <c r="A18" s="18" t="s">
        <v>324</v>
      </c>
      <c r="B18" s="9">
        <v>0</v>
      </c>
      <c r="C18" s="9">
        <v>33171251.870000001</v>
      </c>
      <c r="D18" s="9">
        <f t="shared" ref="D18:D24" si="5">B18+C18</f>
        <v>33171251.870000001</v>
      </c>
      <c r="E18" s="9">
        <v>32308400.550000001</v>
      </c>
      <c r="F18" s="9">
        <v>32308400.550000001</v>
      </c>
      <c r="G18" s="9">
        <f t="shared" si="4"/>
        <v>862851.3200000003</v>
      </c>
    </row>
    <row r="19" spans="1:7">
      <c r="A19" s="18" t="s">
        <v>325</v>
      </c>
      <c r="B19" s="9">
        <v>0</v>
      </c>
      <c r="C19" s="9">
        <v>1442339.32</v>
      </c>
      <c r="D19" s="9">
        <f t="shared" si="5"/>
        <v>1442339.32</v>
      </c>
      <c r="E19" s="9">
        <v>1430679.29</v>
      </c>
      <c r="F19" s="9">
        <v>1430679.29</v>
      </c>
      <c r="G19" s="9">
        <f t="shared" si="4"/>
        <v>11660.030000000028</v>
      </c>
    </row>
    <row r="20" spans="1:7">
      <c r="A20" s="18" t="s">
        <v>326</v>
      </c>
      <c r="B20" s="9">
        <v>0</v>
      </c>
      <c r="C20" s="9">
        <v>11374336.470000001</v>
      </c>
      <c r="D20" s="9">
        <f t="shared" si="5"/>
        <v>11374336.470000001</v>
      </c>
      <c r="E20" s="9">
        <v>10976825.33</v>
      </c>
      <c r="F20" s="9">
        <v>10976825.33</v>
      </c>
      <c r="G20" s="9">
        <f t="shared" si="4"/>
        <v>397511.1400000006</v>
      </c>
    </row>
    <row r="21" spans="1:7">
      <c r="A21" s="18" t="s">
        <v>90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91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92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54724194.689999998</v>
      </c>
      <c r="C26" s="8">
        <f t="shared" ref="C26:G26" si="6">C5+C16</f>
        <v>58208265.590000004</v>
      </c>
      <c r="D26" s="8">
        <f t="shared" si="6"/>
        <v>112932460.28</v>
      </c>
      <c r="E26" s="8">
        <f t="shared" si="6"/>
        <v>108291626.63999999</v>
      </c>
      <c r="F26" s="8">
        <f t="shared" si="6"/>
        <v>108291626.63999999</v>
      </c>
      <c r="G26" s="8">
        <f t="shared" si="6"/>
        <v>4640833.6399999969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29" spans="1:7" ht="12.75">
      <c r="A29" s="54" t="s">
        <v>330</v>
      </c>
      <c r="B29" s="52"/>
      <c r="C29" s="52"/>
      <c r="D29" s="52"/>
      <c r="E29" s="1"/>
      <c r="F29" s="1"/>
      <c r="G29" s="1"/>
    </row>
    <row r="30" spans="1:7" ht="12.75">
      <c r="A30" s="52"/>
      <c r="B30" s="52"/>
      <c r="C30" s="52"/>
      <c r="D30" s="52"/>
      <c r="E30" s="1"/>
      <c r="F30" s="1"/>
      <c r="G30" s="1"/>
    </row>
    <row r="31" spans="1:7" ht="12.75">
      <c r="A31" s="1"/>
      <c r="B31" s="52"/>
      <c r="C31" s="1"/>
      <c r="D31" s="1"/>
      <c r="E31" s="1"/>
      <c r="F31" s="1"/>
      <c r="G31" s="1"/>
    </row>
    <row r="32" spans="1:7" ht="12.75">
      <c r="A32" s="1"/>
      <c r="B32" s="53" t="s">
        <v>331</v>
      </c>
      <c r="C32" s="1"/>
      <c r="D32" s="1"/>
      <c r="E32" s="1"/>
      <c r="F32" s="55" t="s">
        <v>332</v>
      </c>
      <c r="G32" s="55"/>
    </row>
    <row r="33" spans="1:7" ht="12.75">
      <c r="A33" s="1"/>
      <c r="B33" s="53" t="s">
        <v>333</v>
      </c>
      <c r="C33" s="1"/>
      <c r="D33" s="1"/>
      <c r="E33" s="1"/>
      <c r="F33" s="55" t="s">
        <v>334</v>
      </c>
      <c r="G33" s="55"/>
    </row>
    <row r="34" spans="1:7" ht="12.75">
      <c r="A34" s="1"/>
      <c r="B34" s="53" t="s">
        <v>335</v>
      </c>
      <c r="C34" s="1"/>
      <c r="D34" s="1"/>
      <c r="E34" s="1"/>
      <c r="F34" s="55" t="s">
        <v>336</v>
      </c>
      <c r="G34" s="55"/>
    </row>
  </sheetData>
  <mergeCells count="5">
    <mergeCell ref="A1:G1"/>
    <mergeCell ref="B2:F2"/>
    <mergeCell ref="F32:G32"/>
    <mergeCell ref="F33:G33"/>
    <mergeCell ref="F34:G34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opLeftCell="A67" workbookViewId="0">
      <selection activeCell="A81" sqref="A81:H86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73" t="s">
        <v>328</v>
      </c>
      <c r="B1" s="74"/>
      <c r="C1" s="74"/>
      <c r="D1" s="74"/>
      <c r="E1" s="74"/>
      <c r="F1" s="74"/>
      <c r="G1" s="74"/>
      <c r="H1" s="75"/>
    </row>
    <row r="2" spans="1:8" ht="12" customHeight="1">
      <c r="A2" s="78"/>
      <c r="B2" s="79"/>
      <c r="C2" s="77" t="s">
        <v>0</v>
      </c>
      <c r="D2" s="77"/>
      <c r="E2" s="77"/>
      <c r="F2" s="77"/>
      <c r="G2" s="77"/>
      <c r="H2" s="43"/>
    </row>
    <row r="3" spans="1:8" ht="22.5">
      <c r="A3" s="80" t="s">
        <v>1</v>
      </c>
      <c r="B3" s="81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82" t="s">
        <v>95</v>
      </c>
      <c r="B5" s="83"/>
      <c r="C5" s="8">
        <f>C6+C16+C25+C36</f>
        <v>54724194.689999998</v>
      </c>
      <c r="D5" s="8">
        <f t="shared" ref="D5:H5" si="0">D6+D16+D25+D36</f>
        <v>8059721.96</v>
      </c>
      <c r="E5" s="8">
        <f t="shared" si="0"/>
        <v>62783916.649999999</v>
      </c>
      <c r="F5" s="8">
        <f t="shared" si="0"/>
        <v>59453320.329999998</v>
      </c>
      <c r="G5" s="8">
        <f t="shared" si="0"/>
        <v>59453320.329999998</v>
      </c>
      <c r="H5" s="8">
        <f t="shared" si="0"/>
        <v>3330596.3200000003</v>
      </c>
    </row>
    <row r="6" spans="1:8" ht="12.75" customHeight="1">
      <c r="A6" s="67" t="s">
        <v>96</v>
      </c>
      <c r="B6" s="68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264</v>
      </c>
      <c r="B7" s="40" t="s">
        <v>97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265</v>
      </c>
      <c r="B8" s="40" t="s">
        <v>98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266</v>
      </c>
      <c r="B9" s="40" t="s">
        <v>99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267</v>
      </c>
      <c r="B10" s="40" t="s">
        <v>100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268</v>
      </c>
      <c r="B11" s="40" t="s">
        <v>101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269</v>
      </c>
      <c r="B12" s="40" t="s">
        <v>102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270</v>
      </c>
      <c r="B13" s="40" t="s">
        <v>103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271</v>
      </c>
      <c r="B14" s="40" t="s">
        <v>104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7" t="s">
        <v>105</v>
      </c>
      <c r="B16" s="84"/>
      <c r="C16" s="8">
        <f>SUM(C17:C23)</f>
        <v>54724194.689999998</v>
      </c>
      <c r="D16" s="8">
        <f t="shared" ref="D16:G16" si="4">SUM(D17:D23)</f>
        <v>8059721.96</v>
      </c>
      <c r="E16" s="8">
        <f t="shared" si="4"/>
        <v>62783916.649999999</v>
      </c>
      <c r="F16" s="8">
        <f t="shared" si="4"/>
        <v>59453320.329999998</v>
      </c>
      <c r="G16" s="8">
        <f t="shared" si="4"/>
        <v>59453320.329999998</v>
      </c>
      <c r="H16" s="8">
        <f t="shared" si="3"/>
        <v>3330596.3200000003</v>
      </c>
    </row>
    <row r="17" spans="1:8">
      <c r="A17" s="46" t="s">
        <v>272</v>
      </c>
      <c r="B17" s="40" t="s">
        <v>106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273</v>
      </c>
      <c r="B18" s="40" t="s">
        <v>107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274</v>
      </c>
      <c r="B19" s="40" t="s">
        <v>108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275</v>
      </c>
      <c r="B20" s="40" t="s">
        <v>109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276</v>
      </c>
      <c r="B21" s="40" t="s">
        <v>110</v>
      </c>
      <c r="C21" s="9">
        <v>54724194.689999998</v>
      </c>
      <c r="D21" s="9">
        <v>8059721.96</v>
      </c>
      <c r="E21" s="9">
        <f t="shared" si="5"/>
        <v>62783916.649999999</v>
      </c>
      <c r="F21" s="9">
        <v>59453320.329999998</v>
      </c>
      <c r="G21" s="9">
        <v>59453320.329999998</v>
      </c>
      <c r="H21" s="9">
        <f t="shared" si="3"/>
        <v>3330596.3200000003</v>
      </c>
    </row>
    <row r="22" spans="1:8">
      <c r="A22" s="46" t="s">
        <v>277</v>
      </c>
      <c r="B22" s="40" t="s">
        <v>111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278</v>
      </c>
      <c r="B23" s="40" t="s">
        <v>112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7" t="s">
        <v>113</v>
      </c>
      <c r="B25" s="84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279</v>
      </c>
      <c r="B26" s="40" t="s">
        <v>114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280</v>
      </c>
      <c r="B27" s="40" t="s">
        <v>115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281</v>
      </c>
      <c r="B28" s="40" t="s">
        <v>116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282</v>
      </c>
      <c r="B29" s="40" t="s">
        <v>117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283</v>
      </c>
      <c r="B30" s="40" t="s">
        <v>118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284</v>
      </c>
      <c r="B31" s="40" t="s">
        <v>119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285</v>
      </c>
      <c r="B32" s="40" t="s">
        <v>120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286</v>
      </c>
      <c r="B33" s="40" t="s">
        <v>121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287</v>
      </c>
      <c r="B34" s="40" t="s">
        <v>122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7" t="s">
        <v>123</v>
      </c>
      <c r="B36" s="84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288</v>
      </c>
      <c r="B37" s="40" t="s">
        <v>124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289</v>
      </c>
      <c r="B38" s="48" t="s">
        <v>125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290</v>
      </c>
      <c r="B39" s="40" t="s">
        <v>126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291</v>
      </c>
      <c r="B40" s="40" t="s">
        <v>127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7" t="s">
        <v>128</v>
      </c>
      <c r="B42" s="84"/>
      <c r="C42" s="8">
        <f>C43+C53+C62+C73</f>
        <v>0</v>
      </c>
      <c r="D42" s="8">
        <f t="shared" ref="D42:G42" si="10">D43+D53+D62+D73</f>
        <v>50148543.630000003</v>
      </c>
      <c r="E42" s="8">
        <f t="shared" si="10"/>
        <v>50148543.630000003</v>
      </c>
      <c r="F42" s="8">
        <f t="shared" si="10"/>
        <v>48838306.310000002</v>
      </c>
      <c r="G42" s="8">
        <f t="shared" si="10"/>
        <v>48838306.310000002</v>
      </c>
      <c r="H42" s="8">
        <f t="shared" si="3"/>
        <v>1310237.3200000003</v>
      </c>
    </row>
    <row r="43" spans="1:8" ht="12.75">
      <c r="A43" s="67" t="s">
        <v>96</v>
      </c>
      <c r="B43" s="84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292</v>
      </c>
      <c r="B44" s="40" t="s">
        <v>97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293</v>
      </c>
      <c r="B45" s="40" t="s">
        <v>98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294</v>
      </c>
      <c r="B46" s="40" t="s">
        <v>99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295</v>
      </c>
      <c r="B47" s="40" t="s">
        <v>100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296</v>
      </c>
      <c r="B48" s="40" t="s">
        <v>101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297</v>
      </c>
      <c r="B49" s="40" t="s">
        <v>102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298</v>
      </c>
      <c r="B50" s="40" t="s">
        <v>103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299</v>
      </c>
      <c r="B51" s="40" t="s">
        <v>104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7" t="s">
        <v>105</v>
      </c>
      <c r="B53" s="84"/>
      <c r="C53" s="8">
        <f>SUM(C54:C60)</f>
        <v>0</v>
      </c>
      <c r="D53" s="8">
        <f t="shared" ref="D53:G53" si="13">SUM(D54:D60)</f>
        <v>50148543.630000003</v>
      </c>
      <c r="E53" s="8">
        <f t="shared" si="13"/>
        <v>50148543.630000003</v>
      </c>
      <c r="F53" s="8">
        <f t="shared" si="13"/>
        <v>48838306.310000002</v>
      </c>
      <c r="G53" s="8">
        <f t="shared" si="13"/>
        <v>48838306.310000002</v>
      </c>
      <c r="H53" s="8">
        <f t="shared" si="3"/>
        <v>1310237.3200000003</v>
      </c>
    </row>
    <row r="54" spans="1:8">
      <c r="A54" s="46" t="s">
        <v>300</v>
      </c>
      <c r="B54" s="40" t="s">
        <v>106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301</v>
      </c>
      <c r="B55" s="40" t="s">
        <v>107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302</v>
      </c>
      <c r="B56" s="40" t="s">
        <v>108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303</v>
      </c>
      <c r="B57" s="40" t="s">
        <v>109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304</v>
      </c>
      <c r="B58" s="40" t="s">
        <v>110</v>
      </c>
      <c r="C58" s="9">
        <v>0</v>
      </c>
      <c r="D58" s="9">
        <v>50148543.630000003</v>
      </c>
      <c r="E58" s="9">
        <f t="shared" si="14"/>
        <v>50148543.630000003</v>
      </c>
      <c r="F58" s="9">
        <v>48838306.310000002</v>
      </c>
      <c r="G58" s="9">
        <v>48838306.310000002</v>
      </c>
      <c r="H58" s="9">
        <f t="shared" si="3"/>
        <v>1310237.3200000003</v>
      </c>
    </row>
    <row r="59" spans="1:8">
      <c r="A59" s="46" t="s">
        <v>305</v>
      </c>
      <c r="B59" s="40" t="s">
        <v>111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306</v>
      </c>
      <c r="B60" s="40" t="s">
        <v>112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7" t="s">
        <v>113</v>
      </c>
      <c r="B62" s="84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307</v>
      </c>
      <c r="B63" s="40" t="s">
        <v>114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308</v>
      </c>
      <c r="B64" s="40" t="s">
        <v>115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309</v>
      </c>
      <c r="B65" s="40" t="s">
        <v>116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310</v>
      </c>
      <c r="B66" s="40" t="s">
        <v>117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311</v>
      </c>
      <c r="B67" s="40" t="s">
        <v>118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312</v>
      </c>
      <c r="B68" s="40" t="s">
        <v>119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313</v>
      </c>
      <c r="B69" s="40" t="s">
        <v>120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314</v>
      </c>
      <c r="B70" s="40" t="s">
        <v>121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315</v>
      </c>
      <c r="B71" s="40" t="s">
        <v>122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7" t="s">
        <v>123</v>
      </c>
      <c r="B73" s="84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316</v>
      </c>
      <c r="B74" s="40" t="s">
        <v>124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317</v>
      </c>
      <c r="B75" s="48" t="s">
        <v>125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318</v>
      </c>
      <c r="B76" s="40" t="s">
        <v>126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319</v>
      </c>
      <c r="B77" s="40" t="s">
        <v>127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7" t="s">
        <v>83</v>
      </c>
      <c r="B79" s="84"/>
      <c r="C79" s="8">
        <f>C5+C42</f>
        <v>54724194.689999998</v>
      </c>
      <c r="D79" s="8">
        <f t="shared" ref="D79:H79" si="20">D5+D42</f>
        <v>58208265.590000004</v>
      </c>
      <c r="E79" s="8">
        <f t="shared" si="20"/>
        <v>112932460.28</v>
      </c>
      <c r="F79" s="8">
        <f t="shared" si="20"/>
        <v>108291626.64</v>
      </c>
      <c r="G79" s="8">
        <f t="shared" si="20"/>
        <v>108291626.64</v>
      </c>
      <c r="H79" s="8">
        <f t="shared" si="20"/>
        <v>4640833.6400000006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1" spans="1:7" ht="12.75">
      <c r="A81" s="54" t="s">
        <v>330</v>
      </c>
      <c r="B81" s="52"/>
      <c r="C81" s="52"/>
      <c r="D81" s="52"/>
      <c r="E81" s="1"/>
      <c r="F81" s="1"/>
      <c r="G81" s="1"/>
    </row>
    <row r="82" spans="1:7" ht="12.75">
      <c r="A82" s="52"/>
      <c r="B82" s="52"/>
      <c r="C82" s="52"/>
      <c r="D82" s="52"/>
      <c r="E82" s="1"/>
      <c r="F82" s="1"/>
      <c r="G82" s="1"/>
    </row>
    <row r="83" spans="1:7" ht="12.75">
      <c r="A83" s="1"/>
      <c r="B83" s="52"/>
      <c r="C83" s="1"/>
      <c r="D83" s="1"/>
      <c r="E83" s="1"/>
      <c r="F83" s="1"/>
      <c r="G83" s="1"/>
    </row>
    <row r="84" spans="1:7" ht="12.75">
      <c r="A84" s="1"/>
      <c r="B84" s="53" t="s">
        <v>331</v>
      </c>
      <c r="C84" s="1"/>
      <c r="D84" s="1"/>
      <c r="E84" s="1"/>
      <c r="F84" s="55" t="s">
        <v>332</v>
      </c>
      <c r="G84" s="55"/>
    </row>
    <row r="85" spans="1:7" ht="12.75">
      <c r="A85" s="1"/>
      <c r="B85" s="53" t="s">
        <v>333</v>
      </c>
      <c r="C85" s="1"/>
      <c r="D85" s="1"/>
      <c r="E85" s="1"/>
      <c r="F85" s="55" t="s">
        <v>334</v>
      </c>
      <c r="G85" s="55"/>
    </row>
    <row r="86" spans="1:7" ht="12.75">
      <c r="A86" s="1"/>
      <c r="B86" s="53" t="s">
        <v>335</v>
      </c>
      <c r="C86" s="1"/>
      <c r="D86" s="1"/>
      <c r="E86" s="1"/>
      <c r="F86" s="55" t="s">
        <v>336</v>
      </c>
      <c r="G86" s="55"/>
    </row>
  </sheetData>
  <mergeCells count="18">
    <mergeCell ref="F84:G84"/>
    <mergeCell ref="F85:G85"/>
    <mergeCell ref="F86:G86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topLeftCell="A13" workbookViewId="0">
      <selection activeCell="H40" sqref="H40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73" t="s">
        <v>329</v>
      </c>
      <c r="B1" s="85"/>
      <c r="C1" s="85"/>
      <c r="D1" s="85"/>
      <c r="E1" s="85"/>
      <c r="F1" s="85"/>
      <c r="G1" s="86"/>
    </row>
    <row r="2" spans="1:7">
      <c r="A2" s="22"/>
      <c r="B2" s="76" t="s">
        <v>0</v>
      </c>
      <c r="C2" s="76"/>
      <c r="D2" s="76"/>
      <c r="E2" s="76"/>
      <c r="F2" s="76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129</v>
      </c>
      <c r="F3" s="14" t="s">
        <v>86</v>
      </c>
      <c r="G3" s="26" t="s">
        <v>7</v>
      </c>
    </row>
    <row r="4" spans="1:7">
      <c r="A4" s="27" t="s">
        <v>130</v>
      </c>
      <c r="B4" s="28">
        <f>B5+B6+B7+B10+B11+B14</f>
        <v>35317289.310000002</v>
      </c>
      <c r="C4" s="28">
        <f t="shared" ref="C4:G4" si="0">C5+C6+C7+C10+C11+C14</f>
        <v>1371112.91</v>
      </c>
      <c r="D4" s="28">
        <f t="shared" si="0"/>
        <v>36688402.219999999</v>
      </c>
      <c r="E4" s="28">
        <f t="shared" si="0"/>
        <v>36538280.210000001</v>
      </c>
      <c r="F4" s="28">
        <f t="shared" si="0"/>
        <v>36538280.210000001</v>
      </c>
      <c r="G4" s="28">
        <f t="shared" si="0"/>
        <v>150122.00999999791</v>
      </c>
    </row>
    <row r="5" spans="1:7">
      <c r="A5" s="29" t="s">
        <v>131</v>
      </c>
      <c r="B5" s="9">
        <v>35317289.310000002</v>
      </c>
      <c r="C5" s="9">
        <v>1371112.91</v>
      </c>
      <c r="D5" s="8">
        <f>B5+C5</f>
        <v>36688402.219999999</v>
      </c>
      <c r="E5" s="9">
        <v>36538280.210000001</v>
      </c>
      <c r="F5" s="9">
        <v>36538280.210000001</v>
      </c>
      <c r="G5" s="8">
        <f>D5-E5</f>
        <v>150122.00999999791</v>
      </c>
    </row>
    <row r="6" spans="1:7">
      <c r="A6" s="29" t="s">
        <v>132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133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134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135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136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137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138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139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140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141</v>
      </c>
      <c r="B16" s="8">
        <f>B17+B18+B19+B22+B23+B26</f>
        <v>0</v>
      </c>
      <c r="C16" s="8">
        <f t="shared" ref="C16:G16" si="6">C17+C18+C19+C22+C23+C26</f>
        <v>32268047.93</v>
      </c>
      <c r="D16" s="8">
        <f t="shared" si="6"/>
        <v>32268047.93</v>
      </c>
      <c r="E16" s="8">
        <f t="shared" si="6"/>
        <v>31324314.199999999</v>
      </c>
      <c r="F16" s="8">
        <f t="shared" si="6"/>
        <v>31324314.199999999</v>
      </c>
      <c r="G16" s="8">
        <f t="shared" si="6"/>
        <v>943733.73000000045</v>
      </c>
    </row>
    <row r="17" spans="1:7">
      <c r="A17" s="29" t="s">
        <v>131</v>
      </c>
      <c r="B17" s="9">
        <v>0</v>
      </c>
      <c r="C17" s="9">
        <v>32268047.93</v>
      </c>
      <c r="D17" s="8">
        <f t="shared" ref="D17:D18" si="7">B17+C17</f>
        <v>32268047.93</v>
      </c>
      <c r="E17" s="9">
        <v>31324314.199999999</v>
      </c>
      <c r="F17" s="9">
        <v>31324314.199999999</v>
      </c>
      <c r="G17" s="8">
        <f t="shared" ref="G17:G26" si="8">D17-E17</f>
        <v>943733.73000000045</v>
      </c>
    </row>
    <row r="18" spans="1:7">
      <c r="A18" s="29" t="s">
        <v>132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133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134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135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136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137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138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139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140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142</v>
      </c>
      <c r="B27" s="8">
        <f>B4+B16</f>
        <v>35317289.310000002</v>
      </c>
      <c r="C27" s="8">
        <f t="shared" ref="C27:G27" si="13">C4+C16</f>
        <v>33639160.839999996</v>
      </c>
      <c r="D27" s="8">
        <f t="shared" si="13"/>
        <v>68956450.150000006</v>
      </c>
      <c r="E27" s="8">
        <f t="shared" si="13"/>
        <v>67862594.409999996</v>
      </c>
      <c r="F27" s="8">
        <f t="shared" si="13"/>
        <v>67862594.409999996</v>
      </c>
      <c r="G27" s="8">
        <f t="shared" si="13"/>
        <v>1093855.7399999984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  <row r="30" spans="1:7" ht="12.75">
      <c r="A30" s="54" t="s">
        <v>330</v>
      </c>
      <c r="B30" s="52"/>
      <c r="C30" s="52"/>
      <c r="D30" s="52"/>
      <c r="E30" s="1"/>
      <c r="F30" s="1"/>
      <c r="G30" s="1"/>
    </row>
    <row r="31" spans="1:7" ht="12.75">
      <c r="A31" s="52"/>
      <c r="B31" s="52"/>
      <c r="C31" s="52"/>
      <c r="D31" s="52"/>
      <c r="E31" s="1"/>
      <c r="F31" s="1"/>
      <c r="G31" s="1"/>
    </row>
    <row r="32" spans="1:7" ht="12.75">
      <c r="A32" s="1"/>
      <c r="B32" s="52"/>
      <c r="C32" s="1"/>
      <c r="D32" s="1"/>
      <c r="E32" s="1"/>
      <c r="F32" s="1"/>
      <c r="G32" s="1"/>
    </row>
    <row r="33" spans="1:7" ht="12.75">
      <c r="A33" s="1"/>
      <c r="B33" s="53" t="s">
        <v>331</v>
      </c>
      <c r="C33" s="1"/>
      <c r="D33" s="1"/>
      <c r="E33" s="1"/>
      <c r="F33" s="55" t="s">
        <v>332</v>
      </c>
      <c r="G33" s="55"/>
    </row>
    <row r="34" spans="1:7" ht="12.75">
      <c r="A34" s="1"/>
      <c r="B34" s="53" t="s">
        <v>333</v>
      </c>
      <c r="C34" s="1"/>
      <c r="D34" s="1"/>
      <c r="E34" s="1"/>
      <c r="F34" s="55" t="s">
        <v>334</v>
      </c>
      <c r="G34" s="55"/>
    </row>
    <row r="35" spans="1:7" ht="12.75">
      <c r="A35" s="1"/>
      <c r="B35" s="53" t="s">
        <v>335</v>
      </c>
      <c r="C35" s="1"/>
      <c r="D35" s="1"/>
      <c r="E35" s="1"/>
      <c r="F35" s="55" t="s">
        <v>336</v>
      </c>
      <c r="G35" s="55"/>
    </row>
  </sheetData>
  <mergeCells count="5">
    <mergeCell ref="A1:G1"/>
    <mergeCell ref="B2:F2"/>
    <mergeCell ref="F33:G33"/>
    <mergeCell ref="F34:G34"/>
    <mergeCell ref="F35:G35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2018-04-30T21:41:00Z</cp:lastPrinted>
  <dcterms:created xsi:type="dcterms:W3CDTF">2017-01-11T17:22:36Z</dcterms:created>
  <dcterms:modified xsi:type="dcterms:W3CDTF">2018-04-30T21:41:12Z</dcterms:modified>
</cp:coreProperties>
</file>