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3T\IPRO\"/>
    </mc:Choice>
  </mc:AlternateContent>
  <bookViews>
    <workbookView xWindow="0" yWindow="0" windowWidth="21600" windowHeight="9735"/>
  </bookViews>
  <sheets>
    <sheet name="PYPI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0" l="1"/>
  <c r="O39" i="10"/>
  <c r="O38" i="10"/>
  <c r="O37" i="10"/>
  <c r="O36" i="10"/>
  <c r="N35" i="10"/>
  <c r="L35" i="10"/>
  <c r="O35" i="10" s="1"/>
  <c r="G35" i="10"/>
  <c r="E35" i="10"/>
  <c r="O34" i="10"/>
  <c r="O33" i="10"/>
  <c r="O32" i="10"/>
  <c r="O31" i="10"/>
  <c r="O30" i="10"/>
  <c r="N30" i="10"/>
  <c r="L30" i="10"/>
  <c r="G30" i="10"/>
  <c r="E30" i="10"/>
  <c r="O29" i="10"/>
  <c r="Q28" i="10"/>
  <c r="P28" i="10"/>
  <c r="J28" i="10"/>
  <c r="O28" i="10" s="1"/>
  <c r="N27" i="10"/>
  <c r="M27" i="10"/>
  <c r="L27" i="10"/>
  <c r="P27" i="10" s="1"/>
  <c r="K27" i="10"/>
  <c r="I27" i="10"/>
  <c r="H27" i="10"/>
  <c r="G27" i="10"/>
  <c r="E27" i="10"/>
  <c r="O26" i="10"/>
  <c r="O25" i="10"/>
  <c r="Q24" i="10"/>
  <c r="P24" i="10"/>
  <c r="O24" i="10"/>
  <c r="J24" i="10"/>
  <c r="O23" i="10"/>
  <c r="N23" i="10"/>
  <c r="M23" i="10"/>
  <c r="L23" i="10"/>
  <c r="P23" i="10" s="1"/>
  <c r="K23" i="10"/>
  <c r="J23" i="10"/>
  <c r="I23" i="10"/>
  <c r="H23" i="10"/>
  <c r="E23" i="10"/>
  <c r="O22" i="10"/>
  <c r="O21" i="10"/>
  <c r="O20" i="10"/>
  <c r="O19" i="10"/>
  <c r="O18" i="10"/>
  <c r="O17" i="10"/>
  <c r="O16" i="10"/>
  <c r="Q15" i="10"/>
  <c r="P15" i="10"/>
  <c r="J15" i="10"/>
  <c r="O15" i="10" s="1"/>
  <c r="N14" i="10"/>
  <c r="M14" i="10"/>
  <c r="L14" i="10"/>
  <c r="P14" i="10" s="1"/>
  <c r="K14" i="10"/>
  <c r="J14" i="10"/>
  <c r="I14" i="10"/>
  <c r="H14" i="10"/>
  <c r="O13" i="10"/>
  <c r="P12" i="10"/>
  <c r="J12" i="10"/>
  <c r="Q12" i="10" s="1"/>
  <c r="N11" i="10"/>
  <c r="M11" i="10"/>
  <c r="M41" i="10" s="1"/>
  <c r="L11" i="10"/>
  <c r="P11" i="10" s="1"/>
  <c r="K11" i="10"/>
  <c r="K41" i="10" s="1"/>
  <c r="I11" i="10"/>
  <c r="I41" i="10" s="1"/>
  <c r="H11" i="10"/>
  <c r="G11" i="10"/>
  <c r="J11" i="10" l="1"/>
  <c r="J27" i="10"/>
  <c r="N41" i="10"/>
  <c r="Q14" i="10"/>
  <c r="L41" i="10"/>
  <c r="O14" i="10"/>
  <c r="Q23" i="10"/>
  <c r="Q11" i="10" l="1"/>
  <c r="O11" i="10"/>
  <c r="O41" i="10"/>
  <c r="Q27" i="10"/>
  <c r="O27" i="10"/>
  <c r="J41" i="10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<sst xmlns="http://schemas.openxmlformats.org/spreadsheetml/2006/main" count="43" uniqueCount="40">
  <si>
    <t>UNIVERSIDAD TECNOLÓGICA DEL NORTE DE GUANAJUATO</t>
  </si>
  <si>
    <t>Modificado</t>
  </si>
  <si>
    <t>Devengado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</si>
  <si>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</si>
  <si>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</si>
  <si>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</si>
  <si>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</si>
  <si>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</si>
  <si>
    <t>Ente Público: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</si>
  <si>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</si>
  <si>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</si>
  <si>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</si>
  <si>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</si>
  <si>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</si>
  <si>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</si>
  <si>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</si>
  <si>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</si>
  <si>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</si>
  <si>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>Total del Gasto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</si>
  <si>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</si>
  <si>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</si>
  <si>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</si>
  <si>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</si>
  <si>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</si>
  <si>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</si>
  <si>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</si>
  <si>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</si>
  <si>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5/1</t>
  </si>
  <si>
    <t>5/3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</si>
  <si>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</si>
  <si>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</si>
  <si>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</si>
  <si>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</si>
  <si>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</si>
  <si>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</si>
  <si>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</si>
  <si>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</si>
  <si>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</si>
  <si>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VINCULACIÓN</t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</si>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</sst>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</cellStyleXfs>
  <cellXfs count="7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/>
    <xf numFmtId="0" fontId="4" fillId="2" borderId="1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" fillId="2" borderId="0" xfId="0" applyFont="1" applyFill="1" applyBorder="1" applyAlignment="1">
      <alignment horizontal="justify" vertical="center" wrapText="1"/>
    </xf>
    <xf numFmtId="0" fontId="5" fillId="2" borderId="0" xfId="0" applyFont="1" applyFill="1"/>
    <xf numFmtId="0" fontId="5" fillId="2" borderId="1" xfId="0" applyFont="1" applyFill="1" applyBorder="1"/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0" borderId="9" xfId="0" applyFont="1" applyBorder="1"/>
    <xf numFmtId="4" fontId="4" fillId="2" borderId="9" xfId="0" applyNumberFormat="1" applyFont="1" applyFill="1" applyBorder="1" applyAlignment="1">
      <alignment horizontal="right" vertical="center" wrapText="1"/>
    </xf>
    <xf numFmtId="9" fontId="2" fillId="2" borderId="9" xfId="2" applyFont="1" applyFill="1" applyBorder="1"/>
    <xf numFmtId="9" fontId="2" fillId="0" borderId="9" xfId="2" applyFont="1" applyBorder="1"/>
    <xf numFmtId="49" fontId="2" fillId="2" borderId="9" xfId="0" applyNumberFormat="1" applyFont="1" applyFill="1" applyBorder="1" applyAlignment="1">
      <alignment horizontal="right" vertical="center" wrapText="1"/>
    </xf>
    <xf numFmtId="4" fontId="2" fillId="2" borderId="9" xfId="1" applyNumberFormat="1" applyFont="1" applyFill="1" applyBorder="1" applyAlignment="1">
      <alignment horizontal="right" vertical="top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right" vertical="center" wrapText="1"/>
    </xf>
    <xf numFmtId="43" fontId="4" fillId="2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/>
    <xf numFmtId="0" fontId="3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 indent="3"/>
    </xf>
    <xf numFmtId="0" fontId="4" fillId="2" borderId="15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9" fontId="4" fillId="2" borderId="13" xfId="2" applyFont="1" applyFill="1" applyBorder="1" applyAlignment="1">
      <alignment horizontal="center"/>
    </xf>
    <xf numFmtId="9" fontId="4" fillId="2" borderId="15" xfId="2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9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view="pageLayout" topLeftCell="A13" zoomScaleNormal="100" workbookViewId="0">
      <selection activeCell="E60" sqref="E60"/>
    </sheetView>
  </sheetViews>
  <sheetFormatPr baseColWidth="10" defaultRowHeight="12.75" x14ac:dyDescent="0.2"/>
  <cols>
    <col min="1" max="1" width="16.425781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8" width="14.42578125" style="2" customWidth="1"/>
    <col min="9" max="9" width="13.7109375" style="2" customWidth="1"/>
    <col min="10" max="10" width="15" style="2" customWidth="1"/>
    <col min="11" max="11" width="14.140625" style="2" customWidth="1"/>
    <col min="12" max="12" width="13.5703125" style="2" customWidth="1"/>
    <col min="13" max="13" width="13.7109375" style="2" customWidth="1"/>
    <col min="14" max="14" width="14.5703125" style="2" customWidth="1"/>
    <col min="15" max="15" width="14.14062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 x14ac:dyDescent="0.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7" ht="13.5" customHeight="1" x14ac:dyDescent="0.2"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7" ht="20.25" customHeight="1" x14ac:dyDescent="0.2">
      <c r="B3" s="46" t="s">
        <v>39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7" s="1" customFormat="1" ht="8.25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7" s="1" customFormat="1" ht="24" customHeight="1" x14ac:dyDescent="0.2">
      <c r="D5" s="3" t="s">
        <v>8</v>
      </c>
      <c r="E5" s="27" t="s">
        <v>0</v>
      </c>
      <c r="F5" s="27"/>
      <c r="G5" s="12"/>
      <c r="H5" s="27"/>
      <c r="I5" s="27"/>
      <c r="J5" s="27"/>
      <c r="K5" s="27"/>
      <c r="L5" s="10"/>
      <c r="M5" s="10"/>
      <c r="N5" s="17"/>
      <c r="O5" s="16"/>
    </row>
    <row r="6" spans="2:17" s="1" customFormat="1" ht="8.25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7" ht="15" customHeight="1" x14ac:dyDescent="0.2">
      <c r="B7" s="50" t="s">
        <v>20</v>
      </c>
      <c r="C7" s="60"/>
      <c r="D7" s="51"/>
      <c r="E7" s="67" t="s">
        <v>21</v>
      </c>
      <c r="F7" s="28"/>
      <c r="G7" s="67" t="s">
        <v>22</v>
      </c>
      <c r="H7" s="70" t="s">
        <v>9</v>
      </c>
      <c r="I7" s="71"/>
      <c r="J7" s="71"/>
      <c r="K7" s="71"/>
      <c r="L7" s="71"/>
      <c r="M7" s="71"/>
      <c r="N7" s="72"/>
      <c r="O7" s="49" t="s">
        <v>10</v>
      </c>
      <c r="P7" s="73" t="s">
        <v>23</v>
      </c>
      <c r="Q7" s="74"/>
    </row>
    <row r="8" spans="2:17" ht="38.25" x14ac:dyDescent="0.2">
      <c r="B8" s="52"/>
      <c r="C8" s="61"/>
      <c r="D8" s="53"/>
      <c r="E8" s="68"/>
      <c r="F8" s="29" t="s">
        <v>24</v>
      </c>
      <c r="G8" s="68"/>
      <c r="H8" s="7" t="s">
        <v>11</v>
      </c>
      <c r="I8" s="7" t="s">
        <v>12</v>
      </c>
      <c r="J8" s="7" t="s">
        <v>1</v>
      </c>
      <c r="K8" s="7" t="s">
        <v>13</v>
      </c>
      <c r="L8" s="7" t="s">
        <v>2</v>
      </c>
      <c r="M8" s="7" t="s">
        <v>14</v>
      </c>
      <c r="N8" s="7" t="s">
        <v>15</v>
      </c>
      <c r="O8" s="49"/>
      <c r="P8" s="30" t="s">
        <v>25</v>
      </c>
      <c r="Q8" s="30" t="s">
        <v>26</v>
      </c>
    </row>
    <row r="9" spans="2:17" ht="15.75" customHeight="1" x14ac:dyDescent="0.2">
      <c r="B9" s="54"/>
      <c r="C9" s="62"/>
      <c r="D9" s="55"/>
      <c r="E9" s="69"/>
      <c r="F9" s="31"/>
      <c r="G9" s="69"/>
      <c r="H9" s="7">
        <v>1</v>
      </c>
      <c r="I9" s="7">
        <v>2</v>
      </c>
      <c r="J9" s="7" t="s">
        <v>16</v>
      </c>
      <c r="K9" s="7">
        <v>4</v>
      </c>
      <c r="L9" s="7">
        <v>5</v>
      </c>
      <c r="M9" s="7">
        <v>6</v>
      </c>
      <c r="N9" s="7">
        <v>7</v>
      </c>
      <c r="O9" s="7" t="s">
        <v>17</v>
      </c>
      <c r="P9" s="32" t="s">
        <v>27</v>
      </c>
      <c r="Q9" s="32" t="s">
        <v>28</v>
      </c>
    </row>
    <row r="10" spans="2:17" ht="15" customHeight="1" x14ac:dyDescent="0.2">
      <c r="B10" s="63"/>
      <c r="C10" s="56"/>
      <c r="D10" s="64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33"/>
      <c r="Q10" s="34"/>
    </row>
    <row r="11" spans="2:17" x14ac:dyDescent="0.2">
      <c r="B11" s="8"/>
      <c r="C11" s="58"/>
      <c r="D11" s="59"/>
      <c r="E11" s="20"/>
      <c r="F11" s="20"/>
      <c r="G11" s="20">
        <f>+G12+G13</f>
        <v>401</v>
      </c>
      <c r="H11" s="35">
        <f>+H12</f>
        <v>18373240.449999999</v>
      </c>
      <c r="I11" s="35">
        <f t="shared" ref="I11:N11" si="0">+I12</f>
        <v>16957624.609999999</v>
      </c>
      <c r="J11" s="35">
        <f t="shared" si="0"/>
        <v>35330865.060000002</v>
      </c>
      <c r="K11" s="35">
        <f t="shared" si="0"/>
        <v>23691560.300000001</v>
      </c>
      <c r="L11" s="35">
        <f t="shared" si="0"/>
        <v>22624935.559999999</v>
      </c>
      <c r="M11" s="35">
        <f t="shared" si="0"/>
        <v>22624935.559999999</v>
      </c>
      <c r="N11" s="35">
        <f t="shared" si="0"/>
        <v>22624935.559999999</v>
      </c>
      <c r="O11" s="35">
        <f>J11-L11</f>
        <v>12705929.500000004</v>
      </c>
      <c r="P11" s="36">
        <f>L11/H11</f>
        <v>1.2314069269147347</v>
      </c>
      <c r="Q11" s="37">
        <f>L11/J11</f>
        <v>0.64037309931635167</v>
      </c>
    </row>
    <row r="12" spans="2:17" x14ac:dyDescent="0.2">
      <c r="B12" s="8"/>
      <c r="C12" s="15"/>
      <c r="D12" s="9" t="s">
        <v>29</v>
      </c>
      <c r="E12" s="18" t="s">
        <v>30</v>
      </c>
      <c r="F12" s="18" t="s">
        <v>31</v>
      </c>
      <c r="G12" s="38" t="s">
        <v>32</v>
      </c>
      <c r="H12" s="39">
        <v>18373240.449999999</v>
      </c>
      <c r="I12" s="39">
        <v>16957624.609999999</v>
      </c>
      <c r="J12" s="39">
        <f>+H12+I12</f>
        <v>35330865.060000002</v>
      </c>
      <c r="K12" s="39">
        <v>23691560.300000001</v>
      </c>
      <c r="L12" s="39">
        <v>22624935.559999999</v>
      </c>
      <c r="M12" s="39">
        <v>22624935.559999999</v>
      </c>
      <c r="N12" s="39">
        <v>22624935.559999999</v>
      </c>
      <c r="O12" s="39">
        <v>15654309.279999999</v>
      </c>
      <c r="P12" s="36">
        <f t="shared" ref="P12:P28" si="1">L12/H12</f>
        <v>1.2314069269147347</v>
      </c>
      <c r="Q12" s="37">
        <f t="shared" ref="Q12:Q28" si="2">L12/J12</f>
        <v>0.64037309931635167</v>
      </c>
    </row>
    <row r="13" spans="2:17" x14ac:dyDescent="0.2">
      <c r="B13" s="8"/>
      <c r="C13" s="15"/>
      <c r="D13" s="9"/>
      <c r="E13" s="18"/>
      <c r="F13" s="18"/>
      <c r="G13" s="38"/>
      <c r="H13" s="40"/>
      <c r="I13" s="40"/>
      <c r="J13" s="40"/>
      <c r="K13" s="40"/>
      <c r="L13" s="40"/>
      <c r="M13" s="40"/>
      <c r="N13" s="40"/>
      <c r="O13" s="40">
        <f t="shared" ref="O13:O39" si="3">+H13-L13</f>
        <v>0</v>
      </c>
      <c r="P13" s="36"/>
      <c r="Q13" s="37"/>
    </row>
    <row r="14" spans="2:17" x14ac:dyDescent="0.2">
      <c r="B14" s="8"/>
      <c r="C14" s="58"/>
      <c r="D14" s="59"/>
      <c r="E14" s="20"/>
      <c r="F14" s="20"/>
      <c r="G14" s="20">
        <v>201</v>
      </c>
      <c r="H14" s="35">
        <f t="shared" ref="H14:M14" si="4">+H15</f>
        <v>26542364.449999999</v>
      </c>
      <c r="I14" s="35">
        <f t="shared" si="4"/>
        <v>32737735.739999998</v>
      </c>
      <c r="J14" s="35">
        <f t="shared" si="4"/>
        <v>59280100.189999998</v>
      </c>
      <c r="K14" s="35">
        <f t="shared" si="4"/>
        <v>43263734.039999999</v>
      </c>
      <c r="L14" s="35">
        <f t="shared" si="4"/>
        <v>40674401.880000003</v>
      </c>
      <c r="M14" s="41">
        <f t="shared" si="4"/>
        <v>40674401.880000003</v>
      </c>
      <c r="N14" s="41">
        <f t="shared" ref="N14" si="5">SUM(N15:N22)</f>
        <v>40674401.880000003</v>
      </c>
      <c r="O14" s="35">
        <f>J14-L14</f>
        <v>18605698.309999995</v>
      </c>
      <c r="P14" s="36">
        <f t="shared" si="1"/>
        <v>1.5324332523811761</v>
      </c>
      <c r="Q14" s="37">
        <f t="shared" si="2"/>
        <v>0.6861392229370995</v>
      </c>
    </row>
    <row r="15" spans="2:17" ht="12.75" customHeight="1" x14ac:dyDescent="0.2">
      <c r="B15" s="8"/>
      <c r="C15" s="42"/>
      <c r="D15" s="42" t="s">
        <v>33</v>
      </c>
      <c r="E15" s="19"/>
      <c r="F15" s="42" t="s">
        <v>33</v>
      </c>
      <c r="G15" s="38" t="s">
        <v>34</v>
      </c>
      <c r="H15" s="40">
        <v>26542364.449999999</v>
      </c>
      <c r="I15" s="40">
        <v>32737735.739999998</v>
      </c>
      <c r="J15" s="40">
        <f>H15+I15</f>
        <v>59280100.189999998</v>
      </c>
      <c r="K15" s="40">
        <v>43263734.039999999</v>
      </c>
      <c r="L15" s="40">
        <v>40674401.880000003</v>
      </c>
      <c r="M15" s="40">
        <v>40674401.880000003</v>
      </c>
      <c r="N15" s="40">
        <v>40674401.880000003</v>
      </c>
      <c r="O15" s="40">
        <f>J15-L15</f>
        <v>18605698.309999995</v>
      </c>
      <c r="P15" s="36">
        <f t="shared" si="1"/>
        <v>1.5324332523811761</v>
      </c>
      <c r="Q15" s="37">
        <f t="shared" si="2"/>
        <v>0.6861392229370995</v>
      </c>
    </row>
    <row r="16" spans="2:17" x14ac:dyDescent="0.2">
      <c r="B16" s="8"/>
      <c r="C16" s="15"/>
      <c r="D16" s="9"/>
      <c r="E16" s="18"/>
      <c r="F16" s="18"/>
      <c r="G16" s="38"/>
      <c r="H16" s="40"/>
      <c r="I16" s="40"/>
      <c r="J16" s="40"/>
      <c r="K16" s="40"/>
      <c r="L16" s="40"/>
      <c r="M16" s="40"/>
      <c r="N16" s="40"/>
      <c r="O16" s="40">
        <f t="shared" si="3"/>
        <v>0</v>
      </c>
      <c r="P16" s="36"/>
      <c r="Q16" s="37"/>
    </row>
    <row r="17" spans="2:17" x14ac:dyDescent="0.2">
      <c r="B17" s="8"/>
      <c r="C17" s="15"/>
      <c r="D17" s="9"/>
      <c r="E17" s="18"/>
      <c r="F17" s="18"/>
      <c r="G17" s="19"/>
      <c r="H17" s="40"/>
      <c r="I17" s="40"/>
      <c r="J17" s="40"/>
      <c r="K17" s="40"/>
      <c r="L17" s="40"/>
      <c r="M17" s="40"/>
      <c r="N17" s="40"/>
      <c r="O17" s="40">
        <f t="shared" si="3"/>
        <v>0</v>
      </c>
      <c r="P17" s="36"/>
      <c r="Q17" s="37"/>
    </row>
    <row r="18" spans="2:17" x14ac:dyDescent="0.2">
      <c r="B18" s="8"/>
      <c r="C18" s="15"/>
      <c r="D18" s="9"/>
      <c r="E18" s="18"/>
      <c r="F18" s="18"/>
      <c r="G18" s="19"/>
      <c r="H18" s="40"/>
      <c r="I18" s="40"/>
      <c r="J18" s="40"/>
      <c r="K18" s="40"/>
      <c r="L18" s="40"/>
      <c r="M18" s="40"/>
      <c r="N18" s="40"/>
      <c r="O18" s="40">
        <f t="shared" si="3"/>
        <v>0</v>
      </c>
      <c r="P18" s="36"/>
      <c r="Q18" s="37"/>
    </row>
    <row r="19" spans="2:17" x14ac:dyDescent="0.2">
      <c r="B19" s="8"/>
      <c r="C19" s="15"/>
      <c r="D19" s="9"/>
      <c r="E19" s="18"/>
      <c r="F19" s="18"/>
      <c r="G19" s="19"/>
      <c r="H19" s="40"/>
      <c r="I19" s="40"/>
      <c r="J19" s="40"/>
      <c r="K19" s="40"/>
      <c r="L19" s="40"/>
      <c r="M19" s="40"/>
      <c r="N19" s="40"/>
      <c r="O19" s="40">
        <f t="shared" si="3"/>
        <v>0</v>
      </c>
      <c r="P19" s="36"/>
      <c r="Q19" s="37"/>
    </row>
    <row r="20" spans="2:17" x14ac:dyDescent="0.2">
      <c r="B20" s="8"/>
      <c r="C20" s="15"/>
      <c r="D20" s="9"/>
      <c r="E20" s="18"/>
      <c r="F20" s="18"/>
      <c r="G20" s="19"/>
      <c r="H20" s="40"/>
      <c r="I20" s="40"/>
      <c r="J20" s="40"/>
      <c r="K20" s="40"/>
      <c r="L20" s="40"/>
      <c r="M20" s="40"/>
      <c r="N20" s="40"/>
      <c r="O20" s="40">
        <f t="shared" si="3"/>
        <v>0</v>
      </c>
      <c r="P20" s="36"/>
      <c r="Q20" s="37"/>
    </row>
    <row r="21" spans="2:17" x14ac:dyDescent="0.2">
      <c r="B21" s="8"/>
      <c r="C21" s="15"/>
      <c r="D21" s="9"/>
      <c r="E21" s="18"/>
      <c r="F21" s="18"/>
      <c r="G21" s="19"/>
      <c r="H21" s="40"/>
      <c r="I21" s="40"/>
      <c r="J21" s="40"/>
      <c r="K21" s="40"/>
      <c r="L21" s="40"/>
      <c r="M21" s="40"/>
      <c r="N21" s="40"/>
      <c r="O21" s="40">
        <f t="shared" si="3"/>
        <v>0</v>
      </c>
      <c r="P21" s="36"/>
      <c r="Q21" s="37"/>
    </row>
    <row r="22" spans="2:17" x14ac:dyDescent="0.2">
      <c r="B22" s="8"/>
      <c r="C22" s="15"/>
      <c r="D22" s="9"/>
      <c r="E22" s="18"/>
      <c r="F22" s="18"/>
      <c r="G22" s="19"/>
      <c r="H22" s="40"/>
      <c r="I22" s="40"/>
      <c r="J22" s="40"/>
      <c r="K22" s="40"/>
      <c r="L22" s="40"/>
      <c r="M22" s="40"/>
      <c r="N22" s="40"/>
      <c r="O22" s="40">
        <f t="shared" si="3"/>
        <v>0</v>
      </c>
      <c r="P22" s="36"/>
      <c r="Q22" s="37"/>
    </row>
    <row r="23" spans="2:17" x14ac:dyDescent="0.2">
      <c r="B23" s="8"/>
      <c r="C23" s="58"/>
      <c r="D23" s="59"/>
      <c r="E23" s="20">
        <f>SUM(E24:E26)</f>
        <v>0</v>
      </c>
      <c r="F23" s="20"/>
      <c r="G23" s="20">
        <v>101</v>
      </c>
      <c r="H23" s="35">
        <f>+H24</f>
        <v>7927116.9299999997</v>
      </c>
      <c r="I23" s="35">
        <f t="shared" ref="I23:L23" si="6">+I24</f>
        <v>6378020.46</v>
      </c>
      <c r="J23" s="35">
        <f t="shared" si="6"/>
        <v>14305137.390000001</v>
      </c>
      <c r="K23" s="35">
        <f t="shared" si="6"/>
        <v>7381664.04</v>
      </c>
      <c r="L23" s="35">
        <f t="shared" si="6"/>
        <v>7177528.9500000002</v>
      </c>
      <c r="M23" s="41">
        <f>+M24</f>
        <v>7177528.9500000002</v>
      </c>
      <c r="N23" s="41">
        <f t="shared" ref="N23" si="7">SUM(N24:N26)</f>
        <v>7177528.9500000002</v>
      </c>
      <c r="O23" s="35">
        <f>J23-L23</f>
        <v>7127608.4400000004</v>
      </c>
      <c r="P23" s="36">
        <f t="shared" si="1"/>
        <v>0.90544002483889185</v>
      </c>
      <c r="Q23" s="37">
        <f t="shared" si="2"/>
        <v>0.50174484552783449</v>
      </c>
    </row>
    <row r="24" spans="2:17" x14ac:dyDescent="0.2">
      <c r="B24" s="8"/>
      <c r="C24" s="15"/>
      <c r="D24" s="42" t="s">
        <v>35</v>
      </c>
      <c r="E24" s="19" t="s">
        <v>36</v>
      </c>
      <c r="F24" s="18" t="s">
        <v>35</v>
      </c>
      <c r="G24" s="38" t="s">
        <v>37</v>
      </c>
      <c r="H24" s="40">
        <v>7927116.9299999997</v>
      </c>
      <c r="I24" s="40">
        <v>6378020.46</v>
      </c>
      <c r="J24" s="40">
        <f>H24+I24</f>
        <v>14305137.390000001</v>
      </c>
      <c r="K24" s="40">
        <v>7381664.04</v>
      </c>
      <c r="L24" s="40">
        <v>7177528.9500000002</v>
      </c>
      <c r="M24" s="40">
        <v>7177528.9500000002</v>
      </c>
      <c r="N24" s="40">
        <v>7177528.9500000002</v>
      </c>
      <c r="O24" s="40">
        <f>J24-L24</f>
        <v>7127608.4400000004</v>
      </c>
      <c r="P24" s="36">
        <f t="shared" si="1"/>
        <v>0.90544002483889185</v>
      </c>
      <c r="Q24" s="37">
        <f t="shared" si="2"/>
        <v>0.50174484552783449</v>
      </c>
    </row>
    <row r="25" spans="2:17" x14ac:dyDescent="0.2">
      <c r="B25" s="8"/>
      <c r="C25" s="15"/>
      <c r="D25" s="9"/>
      <c r="E25" s="18"/>
      <c r="F25" s="18"/>
      <c r="G25" s="19"/>
      <c r="H25" s="40"/>
      <c r="I25" s="40"/>
      <c r="J25" s="40"/>
      <c r="K25" s="40"/>
      <c r="L25" s="40"/>
      <c r="M25" s="40"/>
      <c r="N25" s="40"/>
      <c r="O25" s="40">
        <f t="shared" si="3"/>
        <v>0</v>
      </c>
      <c r="P25" s="36"/>
      <c r="Q25" s="37"/>
    </row>
    <row r="26" spans="2:17" x14ac:dyDescent="0.2">
      <c r="B26" s="8"/>
      <c r="C26" s="15"/>
      <c r="D26" s="9"/>
      <c r="E26" s="18"/>
      <c r="F26" s="18"/>
      <c r="G26" s="19"/>
      <c r="H26" s="40"/>
      <c r="I26" s="40"/>
      <c r="J26" s="40"/>
      <c r="K26" s="40"/>
      <c r="L26" s="40"/>
      <c r="M26" s="40"/>
      <c r="N26" s="40"/>
      <c r="O26" s="40">
        <f t="shared" si="3"/>
        <v>0</v>
      </c>
      <c r="P26" s="36"/>
      <c r="Q26" s="37"/>
    </row>
    <row r="27" spans="2:17" x14ac:dyDescent="0.2">
      <c r="B27" s="8"/>
      <c r="C27" s="58"/>
      <c r="D27" s="59"/>
      <c r="E27" s="20">
        <f>SUM(E28:E29)</f>
        <v>0</v>
      </c>
      <c r="F27" s="20"/>
      <c r="G27" s="20">
        <f>SUM(G28:G29)</f>
        <v>301</v>
      </c>
      <c r="H27" s="35">
        <f>+H28</f>
        <v>1881472.86</v>
      </c>
      <c r="I27" s="35">
        <f t="shared" ref="I27:M27" si="8">+I28</f>
        <v>1453554.03</v>
      </c>
      <c r="J27" s="35">
        <f t="shared" si="8"/>
        <v>3335026.89</v>
      </c>
      <c r="K27" s="35">
        <f t="shared" si="8"/>
        <v>2023336.11</v>
      </c>
      <c r="L27" s="35">
        <f t="shared" si="8"/>
        <v>2023336.11</v>
      </c>
      <c r="M27" s="35">
        <f t="shared" si="8"/>
        <v>2023336.11</v>
      </c>
      <c r="N27" s="41">
        <f t="shared" ref="N27" si="9">SUM(N28:N29)</f>
        <v>2023336.11</v>
      </c>
      <c r="O27" s="35">
        <f>J27-L27</f>
        <v>1311690.78</v>
      </c>
      <c r="P27" s="36">
        <f t="shared" si="1"/>
        <v>1.0754001043629191</v>
      </c>
      <c r="Q27" s="37">
        <f t="shared" si="2"/>
        <v>0.60669259251459884</v>
      </c>
    </row>
    <row r="28" spans="2:17" x14ac:dyDescent="0.2">
      <c r="B28" s="8"/>
      <c r="C28" s="15"/>
      <c r="D28" s="9" t="s">
        <v>38</v>
      </c>
      <c r="E28" s="18"/>
      <c r="F28" s="18" t="s">
        <v>38</v>
      </c>
      <c r="G28" s="19">
        <v>301</v>
      </c>
      <c r="H28" s="40">
        <v>1881472.86</v>
      </c>
      <c r="I28" s="40">
        <v>1453554.03</v>
      </c>
      <c r="J28" s="40">
        <f>H28+I28</f>
        <v>3335026.89</v>
      </c>
      <c r="K28" s="40">
        <v>2023336.11</v>
      </c>
      <c r="L28" s="40">
        <v>2023336.11</v>
      </c>
      <c r="M28" s="40">
        <v>2023336.11</v>
      </c>
      <c r="N28" s="40">
        <v>2023336.11</v>
      </c>
      <c r="O28" s="40">
        <f>J28-L28</f>
        <v>1311690.78</v>
      </c>
      <c r="P28" s="36">
        <f t="shared" si="1"/>
        <v>1.0754001043629191</v>
      </c>
      <c r="Q28" s="37">
        <f t="shared" si="2"/>
        <v>0.60669259251459884</v>
      </c>
    </row>
    <row r="29" spans="2:17" x14ac:dyDescent="0.2">
      <c r="B29" s="8"/>
      <c r="C29" s="15"/>
      <c r="D29" s="9"/>
      <c r="E29" s="18"/>
      <c r="F29" s="18"/>
      <c r="G29" s="19"/>
      <c r="H29" s="19"/>
      <c r="I29" s="19"/>
      <c r="J29" s="19"/>
      <c r="K29" s="19"/>
      <c r="L29" s="19"/>
      <c r="M29" s="19"/>
      <c r="N29" s="19"/>
      <c r="O29" s="19">
        <f t="shared" si="3"/>
        <v>0</v>
      </c>
      <c r="P29" s="36"/>
      <c r="Q29" s="37"/>
    </row>
    <row r="30" spans="2:17" x14ac:dyDescent="0.2">
      <c r="B30" s="8"/>
      <c r="C30" s="58"/>
      <c r="D30" s="59"/>
      <c r="E30" s="20">
        <f>SUM(E31:E34)</f>
        <v>0</v>
      </c>
      <c r="F30" s="20"/>
      <c r="G30" s="20">
        <f>SUM(G31:G34)</f>
        <v>0</v>
      </c>
      <c r="H30" s="21"/>
      <c r="I30" s="20"/>
      <c r="J30" s="20"/>
      <c r="K30" s="20"/>
      <c r="L30" s="20">
        <f t="shared" ref="L30:N30" si="10">SUM(L31:L34)</f>
        <v>0</v>
      </c>
      <c r="M30" s="20"/>
      <c r="N30" s="20">
        <f t="shared" si="10"/>
        <v>0</v>
      </c>
      <c r="O30" s="21">
        <f t="shared" si="3"/>
        <v>0</v>
      </c>
      <c r="P30" s="36"/>
      <c r="Q30" s="37"/>
    </row>
    <row r="31" spans="2:17" x14ac:dyDescent="0.2">
      <c r="B31" s="8"/>
      <c r="C31" s="15"/>
      <c r="D31" s="9"/>
      <c r="E31" s="18"/>
      <c r="F31" s="18"/>
      <c r="G31" s="19"/>
      <c r="H31" s="19"/>
      <c r="I31" s="19"/>
      <c r="J31" s="19"/>
      <c r="K31" s="19"/>
      <c r="L31" s="19"/>
      <c r="M31" s="19"/>
      <c r="N31" s="19"/>
      <c r="O31" s="19">
        <f t="shared" si="3"/>
        <v>0</v>
      </c>
      <c r="P31" s="36"/>
      <c r="Q31" s="37"/>
    </row>
    <row r="32" spans="2:17" x14ac:dyDescent="0.2">
      <c r="B32" s="8"/>
      <c r="C32" s="15"/>
      <c r="D32" s="9"/>
      <c r="E32" s="18"/>
      <c r="F32" s="18"/>
      <c r="G32" s="19"/>
      <c r="H32" s="19"/>
      <c r="I32" s="19"/>
      <c r="J32" s="19"/>
      <c r="K32" s="19"/>
      <c r="L32" s="19"/>
      <c r="M32" s="19"/>
      <c r="N32" s="19"/>
      <c r="O32" s="19">
        <f t="shared" si="3"/>
        <v>0</v>
      </c>
      <c r="P32" s="36"/>
      <c r="Q32" s="37"/>
    </row>
    <row r="33" spans="1:17" x14ac:dyDescent="0.2">
      <c r="B33" s="8"/>
      <c r="C33" s="15"/>
      <c r="D33" s="9"/>
      <c r="E33" s="18"/>
      <c r="F33" s="18"/>
      <c r="G33" s="19"/>
      <c r="H33" s="19"/>
      <c r="I33" s="19"/>
      <c r="J33" s="19"/>
      <c r="K33" s="19"/>
      <c r="L33" s="19"/>
      <c r="M33" s="19"/>
      <c r="N33" s="19"/>
      <c r="O33" s="19">
        <f t="shared" si="3"/>
        <v>0</v>
      </c>
      <c r="P33" s="36"/>
      <c r="Q33" s="37"/>
    </row>
    <row r="34" spans="1:17" x14ac:dyDescent="0.2">
      <c r="B34" s="8"/>
      <c r="C34" s="15"/>
      <c r="D34" s="9"/>
      <c r="E34" s="18"/>
      <c r="F34" s="18"/>
      <c r="G34" s="19"/>
      <c r="H34" s="19"/>
      <c r="I34" s="19"/>
      <c r="J34" s="19"/>
      <c r="K34" s="19"/>
      <c r="L34" s="19"/>
      <c r="M34" s="19"/>
      <c r="N34" s="19"/>
      <c r="O34" s="19">
        <f t="shared" si="3"/>
        <v>0</v>
      </c>
      <c r="P34" s="36"/>
      <c r="Q34" s="37"/>
    </row>
    <row r="35" spans="1:17" x14ac:dyDescent="0.2">
      <c r="B35" s="8"/>
      <c r="C35" s="58"/>
      <c r="D35" s="59"/>
      <c r="E35" s="20">
        <f>SUM(E36)</f>
        <v>0</v>
      </c>
      <c r="F35" s="20"/>
      <c r="G35" s="20">
        <f>SUM(G36)</f>
        <v>0</v>
      </c>
      <c r="H35" s="21"/>
      <c r="I35" s="20"/>
      <c r="J35" s="20"/>
      <c r="K35" s="20"/>
      <c r="L35" s="20">
        <f t="shared" ref="L35:N35" si="11">SUM(L36)</f>
        <v>0</v>
      </c>
      <c r="M35" s="20"/>
      <c r="N35" s="20">
        <f t="shared" si="11"/>
        <v>0</v>
      </c>
      <c r="O35" s="21">
        <f t="shared" si="3"/>
        <v>0</v>
      </c>
      <c r="P35" s="36"/>
      <c r="Q35" s="37"/>
    </row>
    <row r="36" spans="1:17" x14ac:dyDescent="0.2">
      <c r="B36" s="8"/>
      <c r="C36" s="15"/>
      <c r="D36" s="9"/>
      <c r="E36" s="18"/>
      <c r="F36" s="18"/>
      <c r="G36" s="19"/>
      <c r="H36" s="19"/>
      <c r="I36" s="19"/>
      <c r="J36" s="19"/>
      <c r="K36" s="19"/>
      <c r="L36" s="19"/>
      <c r="M36" s="19"/>
      <c r="N36" s="19"/>
      <c r="O36" s="19">
        <f t="shared" si="3"/>
        <v>0</v>
      </c>
      <c r="P36" s="36"/>
      <c r="Q36" s="37"/>
    </row>
    <row r="37" spans="1:17" ht="15" customHeight="1" x14ac:dyDescent="0.2">
      <c r="B37" s="63"/>
      <c r="C37" s="56"/>
      <c r="D37" s="64"/>
      <c r="E37" s="18"/>
      <c r="F37" s="18"/>
      <c r="G37" s="19"/>
      <c r="H37" s="19"/>
      <c r="I37" s="19"/>
      <c r="J37" s="19"/>
      <c r="K37" s="19"/>
      <c r="L37" s="19"/>
      <c r="M37" s="19"/>
      <c r="N37" s="19"/>
      <c r="O37" s="19">
        <f t="shared" si="3"/>
        <v>0</v>
      </c>
      <c r="P37" s="36"/>
      <c r="Q37" s="37"/>
    </row>
    <row r="38" spans="1:17" ht="15" customHeight="1" x14ac:dyDescent="0.2">
      <c r="B38" s="63"/>
      <c r="C38" s="56"/>
      <c r="D38" s="64"/>
      <c r="E38" s="18"/>
      <c r="F38" s="18"/>
      <c r="G38" s="19"/>
      <c r="H38" s="19"/>
      <c r="I38" s="19"/>
      <c r="J38" s="19"/>
      <c r="K38" s="19"/>
      <c r="L38" s="19"/>
      <c r="M38" s="19"/>
      <c r="N38" s="19"/>
      <c r="O38" s="19">
        <f t="shared" si="3"/>
        <v>0</v>
      </c>
      <c r="P38" s="36"/>
      <c r="Q38" s="37"/>
    </row>
    <row r="39" spans="1:17" ht="15.75" customHeight="1" x14ac:dyDescent="0.2">
      <c r="B39" s="63"/>
      <c r="C39" s="56"/>
      <c r="D39" s="64"/>
      <c r="E39" s="18"/>
      <c r="F39" s="18"/>
      <c r="G39" s="19"/>
      <c r="H39" s="19"/>
      <c r="I39" s="19"/>
      <c r="J39" s="19"/>
      <c r="K39" s="19"/>
      <c r="L39" s="19"/>
      <c r="M39" s="19"/>
      <c r="N39" s="19"/>
      <c r="O39" s="19">
        <f t="shared" si="3"/>
        <v>0</v>
      </c>
      <c r="P39" s="36"/>
      <c r="Q39" s="37"/>
    </row>
    <row r="40" spans="1:17" x14ac:dyDescent="0.2">
      <c r="B40" s="22"/>
      <c r="C40" s="23"/>
      <c r="D40" s="24"/>
      <c r="E40" s="25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36"/>
      <c r="Q40" s="37"/>
    </row>
    <row r="41" spans="1:17" s="5" customFormat="1" x14ac:dyDescent="0.2">
      <c r="A41" s="4"/>
      <c r="B41" s="11"/>
      <c r="C41" s="65" t="s">
        <v>18</v>
      </c>
      <c r="D41" s="66"/>
      <c r="E41" s="43">
        <v>0</v>
      </c>
      <c r="F41" s="43">
        <v>0</v>
      </c>
      <c r="G41" s="43">
        <v>0</v>
      </c>
      <c r="H41" s="44">
        <f>H11+H14+H23+H27</f>
        <v>54724194.689999998</v>
      </c>
      <c r="I41" s="44">
        <f t="shared" ref="I41:O41" si="12">I11+I14+I23+I27</f>
        <v>57526934.839999996</v>
      </c>
      <c r="J41" s="44">
        <f t="shared" si="12"/>
        <v>112251129.53</v>
      </c>
      <c r="K41" s="44">
        <f t="shared" si="12"/>
        <v>76360294.49000001</v>
      </c>
      <c r="L41" s="44">
        <f t="shared" si="12"/>
        <v>72500202.5</v>
      </c>
      <c r="M41" s="44">
        <f t="shared" si="12"/>
        <v>72500202.5</v>
      </c>
      <c r="N41" s="44">
        <f t="shared" si="12"/>
        <v>72500202.5</v>
      </c>
      <c r="O41" s="44">
        <f t="shared" si="12"/>
        <v>39750927.030000001</v>
      </c>
      <c r="P41" s="75"/>
      <c r="Q41" s="76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6" t="s">
        <v>3</v>
      </c>
      <c r="G43" s="1"/>
      <c r="H43" s="1"/>
      <c r="I43" s="1"/>
      <c r="J43" s="1"/>
      <c r="K43" s="1"/>
      <c r="L43" s="1"/>
      <c r="M43" s="1"/>
      <c r="N43" s="1"/>
      <c r="O43" s="1"/>
    </row>
    <row r="49" spans="4:15" x14ac:dyDescent="0.2">
      <c r="D49" s="47"/>
      <c r="E49" s="47"/>
      <c r="H49" s="13"/>
      <c r="I49" s="13"/>
      <c r="J49" s="13"/>
      <c r="K49" s="47"/>
      <c r="L49" s="47"/>
      <c r="M49" s="47"/>
      <c r="N49" s="47"/>
      <c r="O49" s="13"/>
    </row>
    <row r="50" spans="4:15" x14ac:dyDescent="0.2">
      <c r="D50" s="48" t="s">
        <v>4</v>
      </c>
      <c r="E50" s="48"/>
      <c r="H50" s="14"/>
      <c r="I50" s="14"/>
      <c r="J50" s="14"/>
      <c r="K50" s="57" t="s">
        <v>5</v>
      </c>
      <c r="L50" s="57"/>
      <c r="M50" s="57"/>
      <c r="N50" s="57"/>
      <c r="O50" s="14"/>
    </row>
    <row r="51" spans="4:15" x14ac:dyDescent="0.2">
      <c r="D51" s="48" t="s">
        <v>6</v>
      </c>
      <c r="E51" s="48"/>
      <c r="H51" s="45"/>
      <c r="I51" s="45"/>
      <c r="J51" s="45"/>
      <c r="K51" s="57" t="s">
        <v>7</v>
      </c>
      <c r="L51" s="57"/>
      <c r="M51" s="57"/>
      <c r="N51" s="57"/>
      <c r="O51" s="45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2017-07-11T19:01:09Z</cp:lastPrinted>
  <dcterms:created xsi:type="dcterms:W3CDTF">2016-10-11T15:22:00Z</dcterms:created>
  <dcterms:modified xsi:type="dcterms:W3CDTF">2017-07-11T19:04:39Z</dcterms:modified>
</cp:coreProperties>
</file>