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6\2T\IPRE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K43" i="1" s="1"/>
  <c r="J42" i="1"/>
  <c r="I42" i="1"/>
  <c r="H42" i="1"/>
  <c r="G42" i="1"/>
  <c r="F42" i="1"/>
  <c r="K42" i="1" s="1"/>
  <c r="E42" i="1"/>
  <c r="D42" i="1"/>
  <c r="F41" i="1"/>
  <c r="K41" i="1" s="1"/>
  <c r="J40" i="1"/>
  <c r="I40" i="1"/>
  <c r="H40" i="1"/>
  <c r="G40" i="1"/>
  <c r="E40" i="1"/>
  <c r="D40" i="1"/>
  <c r="F40" i="1" s="1"/>
  <c r="K40" i="1" s="1"/>
  <c r="F39" i="1"/>
  <c r="K39" i="1" s="1"/>
  <c r="F38" i="1"/>
  <c r="K38" i="1" s="1"/>
  <c r="F37" i="1"/>
  <c r="K37" i="1" s="1"/>
  <c r="F36" i="1"/>
  <c r="K36" i="1" s="1"/>
  <c r="F35" i="1"/>
  <c r="K35" i="1" s="1"/>
  <c r="F34" i="1"/>
  <c r="K34" i="1" s="1"/>
  <c r="F33" i="1"/>
  <c r="K33" i="1" s="1"/>
  <c r="J32" i="1"/>
  <c r="I32" i="1"/>
  <c r="H32" i="1"/>
  <c r="G32" i="1"/>
  <c r="F32" i="1"/>
  <c r="K32" i="1" s="1"/>
  <c r="E32" i="1"/>
  <c r="D32" i="1"/>
  <c r="F31" i="1"/>
  <c r="K31" i="1" s="1"/>
  <c r="J30" i="1"/>
  <c r="I30" i="1"/>
  <c r="H30" i="1"/>
  <c r="G30" i="1"/>
  <c r="E30" i="1"/>
  <c r="D30" i="1"/>
  <c r="F30" i="1" s="1"/>
  <c r="K30" i="1" s="1"/>
  <c r="F29" i="1"/>
  <c r="K29" i="1" s="1"/>
  <c r="F28" i="1"/>
  <c r="K28" i="1" s="1"/>
  <c r="F27" i="1"/>
  <c r="K27" i="1" s="1"/>
  <c r="F26" i="1"/>
  <c r="K26" i="1" s="1"/>
  <c r="F25" i="1"/>
  <c r="K25" i="1" s="1"/>
  <c r="F24" i="1"/>
  <c r="K24" i="1" s="1"/>
  <c r="F23" i="1"/>
  <c r="K23" i="1" s="1"/>
  <c r="F22" i="1"/>
  <c r="K22" i="1" s="1"/>
  <c r="F21" i="1"/>
  <c r="K21" i="1" s="1"/>
  <c r="F20" i="1"/>
  <c r="K20" i="1" s="1"/>
  <c r="F19" i="1"/>
  <c r="K19" i="1" s="1"/>
  <c r="F18" i="1"/>
  <c r="K18" i="1" s="1"/>
  <c r="F17" i="1"/>
  <c r="K17" i="1" s="1"/>
  <c r="J16" i="1"/>
  <c r="I16" i="1"/>
  <c r="H16" i="1"/>
  <c r="G16" i="1"/>
  <c r="F16" i="1"/>
  <c r="K16" i="1" s="1"/>
  <c r="E16" i="1"/>
  <c r="D16" i="1"/>
  <c r="F15" i="1"/>
  <c r="K15" i="1" s="1"/>
  <c r="F14" i="1"/>
  <c r="K14" i="1" s="1"/>
  <c r="F13" i="1"/>
  <c r="K13" i="1" s="1"/>
  <c r="J12" i="1"/>
  <c r="I12" i="1"/>
  <c r="I44" i="1" s="1"/>
  <c r="H12" i="1"/>
  <c r="H44" i="1" s="1"/>
  <c r="G12" i="1"/>
  <c r="E12" i="1"/>
  <c r="E44" i="1" s="1"/>
  <c r="D12" i="1"/>
  <c r="F12" i="1" s="1"/>
  <c r="K12" i="1" s="1"/>
  <c r="F11" i="1"/>
  <c r="K11" i="1" s="1"/>
  <c r="J10" i="1"/>
  <c r="J44" i="1" s="1"/>
  <c r="I10" i="1"/>
  <c r="H10" i="1"/>
  <c r="G10" i="1"/>
  <c r="G44" i="1" s="1"/>
  <c r="F10" i="1"/>
  <c r="E10" i="1"/>
  <c r="D10" i="1"/>
  <c r="F44" i="1" l="1"/>
  <c r="D44" i="1"/>
  <c r="K10" i="1"/>
  <c r="K44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<sst xmlns="http://schemas.openxmlformats.org/spreadsheetml/2006/main" count="57" uniqueCount="57">
  <si>
    <t>ESTADO ANALÍTICO DEL EJERCICIO DEL PRESUPUESTO DE EGRESOS</t>
  </si>
  <si>
    <t>CLASIFICACIÓN POR OBJETO DEL GASTO (CAPÍTULO Y CONCEPTO)</t>
  </si>
  <si>
    <t>Del 1 de Enero al 30 de junio de 2016</t>
  </si>
  <si>
    <t>Ente Público:</t>
  </si>
  <si>
    <t>UNIVERSIDAD TECNOLÓGICA DEL NORTE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</si>
  <si>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</si>
  <si>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</si>
  <si>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</si>
  <si>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</si>
  <si>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</si>
  <si>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</si>
  <si>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</si>
  <si>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</si>
  <si>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</si>
  <si>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</si>
  <si>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</si>
  <si>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</si>
  <si>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</si>
  <si>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Transitorio</t>
  </si>
  <si>
    <t>Materiales y Suministros</t>
  </si>
  <si>
    <t>Mat, útiles y equipos menores tecno info</t>
  </si>
  <si>
    <t>Combustibles, Lubricantes y Aditivos</t>
  </si>
  <si>
    <t>Herramientas menores</t>
  </si>
  <si>
    <t>Servicios Generales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</si>
  <si>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</si>
  <si>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</si>
  <si>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</si>
  <si>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</si>
  <si>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</si>
  <si>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</si>
  <si>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Servicios Básicos</t>
  </si>
  <si>
    <t>Servicios de Comunicación Social</t>
  </si>
  <si>
    <t>De Transporte y Viáticos</t>
  </si>
  <si>
    <t>Servicios Oficiales</t>
  </si>
  <si>
    <t>Mantenimiento de Inmueble</t>
  </si>
  <si>
    <t>Impuesto sobre nómina</t>
  </si>
  <si>
    <t>Otros Servicios Generales</t>
  </si>
  <si>
    <t>Transferencias, Asignaciones, Subsidios y Otras Ayudas</t>
  </si>
  <si>
    <t>Subsidios y Subvenciones</t>
  </si>
  <si>
    <t>Bienes Muebles, Inmuebles e Intangibles</t>
  </si>
  <si>
    <t>Mobiliario y equipo de administración</t>
  </si>
  <si>
    <t>Equipo de Cómputo y Tecnología de la Informac</t>
  </si>
  <si>
    <t>mobiliario y equipo educacional y recreativo</t>
  </si>
  <si>
    <t>Equipo de transporte</t>
  </si>
  <si>
    <t>Maquinaria y otros equipos y herramientas</t>
  </si>
  <si>
    <t>Maquinaria y equipo Agropecuario</t>
  </si>
  <si>
    <t>Equipo de Comunicación y Telecomunicación</t>
  </si>
  <si>
    <t>Inversión Pública</t>
  </si>
  <si>
    <t>Obra Pública en Bienes Propios</t>
  </si>
  <si>
    <t>Provisiones para contingencias y otraas Erogaciones</t>
  </si>
  <si>
    <t>Inversiones Financieras y otras Provisiones</t>
  </si>
  <si>
    <t>Total del Gasto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</si>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</sst>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right" vertical="top" wrapText="1"/>
    </xf>
    <xf numFmtId="164" fontId="2" fillId="2" borderId="4" xfId="1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/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164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0" fontId="9" fillId="2" borderId="0" xfId="0" applyFont="1" applyFill="1"/>
    <xf numFmtId="0" fontId="10" fillId="0" borderId="0" xfId="0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19" workbookViewId="0">
      <selection activeCell="K48" sqref="K48"/>
    </sheetView>
  </sheetViews>
  <sheetFormatPr baseColWidth="10" defaultRowHeight="12.75" x14ac:dyDescent="0.2"/>
  <cols>
    <col min="1" max="1" width="16.42578125" style="1" customWidth="1"/>
    <col min="2" max="2" width="4.5703125" style="3" customWidth="1"/>
    <col min="3" max="3" width="57.28515625" style="3" customWidth="1"/>
    <col min="4" max="4" width="14.140625" style="3" customWidth="1"/>
    <col min="5" max="5" width="13.85546875" style="3" customWidth="1"/>
    <col min="6" max="6" width="14.28515625" style="3" customWidth="1"/>
    <col min="7" max="7" width="15.140625" style="3" customWidth="1"/>
    <col min="8" max="8" width="14.140625" style="3" customWidth="1"/>
    <col min="9" max="10" width="14" style="3" customWidth="1"/>
    <col min="11" max="11" width="15" style="3" customWidth="1"/>
    <col min="12" max="12" width="3.7109375" style="1" customWidth="1"/>
    <col min="13" max="16384" width="11.42578125" style="3"/>
  </cols>
  <sheetData>
    <row r="1" spans="2:11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1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6.75" customHeight="1" x14ac:dyDescent="0.2"/>
    <row r="5" spans="2:11" s="1" customFormat="1" ht="18" customHeight="1" x14ac:dyDescent="0.2">
      <c r="C5" s="4" t="s">
        <v>3</v>
      </c>
      <c r="D5" s="5" t="s">
        <v>4</v>
      </c>
      <c r="E5" s="5"/>
      <c r="F5" s="5"/>
      <c r="G5" s="5"/>
      <c r="H5" s="5"/>
      <c r="I5" s="5"/>
      <c r="J5" s="5"/>
    </row>
    <row r="6" spans="2:11" s="1" customFormat="1" ht="6.75" customHeight="1" x14ac:dyDescent="0.2"/>
    <row r="7" spans="2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2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2:11" x14ac:dyDescent="0.2">
      <c r="B10" s="9" t="s">
        <v>17</v>
      </c>
      <c r="C10" s="10"/>
      <c r="D10" s="11">
        <f>SUM(D11:D11)</f>
        <v>35317289.310000002</v>
      </c>
      <c r="E10" s="11">
        <f>SUM(E11:E11)</f>
        <v>31928996.02</v>
      </c>
      <c r="F10" s="11">
        <f>+D10+E10</f>
        <v>67246285.329999998</v>
      </c>
      <c r="G10" s="11">
        <f>SUM(G11:G11)</f>
        <v>31618091.399999999</v>
      </c>
      <c r="H10" s="11">
        <f>SUM(H11:H11)</f>
        <v>31618091.399999999</v>
      </c>
      <c r="I10" s="11">
        <f>SUM(I11:I11)</f>
        <v>31618091.399999999</v>
      </c>
      <c r="J10" s="11">
        <f>SUM(J11:J11)</f>
        <v>31618091.399999999</v>
      </c>
      <c r="K10" s="11">
        <f t="shared" ref="K10:K43" si="0">+F10-H10</f>
        <v>35628193.93</v>
      </c>
    </row>
    <row r="11" spans="2:11" x14ac:dyDescent="0.2">
      <c r="B11" s="12"/>
      <c r="C11" s="13" t="s">
        <v>18</v>
      </c>
      <c r="D11" s="14">
        <v>35317289.310000002</v>
      </c>
      <c r="E11" s="14">
        <v>31928996.02</v>
      </c>
      <c r="F11" s="14">
        <f>+D11+E11</f>
        <v>67246285.329999998</v>
      </c>
      <c r="G11" s="14">
        <v>31618091.399999999</v>
      </c>
      <c r="H11" s="14">
        <v>31618091.399999999</v>
      </c>
      <c r="I11" s="14">
        <v>31618091.399999999</v>
      </c>
      <c r="J11" s="14">
        <v>31618091.399999999</v>
      </c>
      <c r="K11" s="14">
        <f t="shared" si="0"/>
        <v>35628193.93</v>
      </c>
    </row>
    <row r="12" spans="2:11" x14ac:dyDescent="0.2">
      <c r="B12" s="9" t="s">
        <v>19</v>
      </c>
      <c r="C12" s="10"/>
      <c r="D12" s="11">
        <f>SUM(D13:D15)</f>
        <v>2900820.58</v>
      </c>
      <c r="E12" s="11">
        <f>SUM(E13:E15)</f>
        <v>1476417.99</v>
      </c>
      <c r="F12" s="11">
        <f t="shared" ref="F12:F43" si="1">+D12+E12</f>
        <v>4377238.57</v>
      </c>
      <c r="G12" s="11">
        <f>SUM(G13:G15)</f>
        <v>1676582.06</v>
      </c>
      <c r="H12" s="11">
        <f t="shared" ref="H12:I12" si="2">SUM(H13:H15)</f>
        <v>1648111.02</v>
      </c>
      <c r="I12" s="11">
        <f t="shared" si="2"/>
        <v>1648111.02</v>
      </c>
      <c r="J12" s="11">
        <f>SUM(J13:J15)</f>
        <v>1648111.02</v>
      </c>
      <c r="K12" s="11">
        <f t="shared" si="0"/>
        <v>2729127.5500000003</v>
      </c>
    </row>
    <row r="13" spans="2:11" x14ac:dyDescent="0.2">
      <c r="B13" s="12"/>
      <c r="C13" s="13" t="s">
        <v>20</v>
      </c>
      <c r="D13" s="15">
        <v>2113746.56</v>
      </c>
      <c r="E13" s="15">
        <v>1068710.77</v>
      </c>
      <c r="F13" s="15">
        <f>D13+E13</f>
        <v>3182457.33</v>
      </c>
      <c r="G13" s="15">
        <v>1189333.96</v>
      </c>
      <c r="H13" s="15">
        <v>1160862.92</v>
      </c>
      <c r="I13" s="15">
        <v>1160862.92</v>
      </c>
      <c r="J13" s="15">
        <v>1160862.92</v>
      </c>
      <c r="K13" s="11">
        <f t="shared" si="0"/>
        <v>2021594.4100000001</v>
      </c>
    </row>
    <row r="14" spans="2:11" x14ac:dyDescent="0.2">
      <c r="B14" s="12"/>
      <c r="C14" s="13" t="s">
        <v>21</v>
      </c>
      <c r="D14" s="15">
        <v>636332.27</v>
      </c>
      <c r="E14" s="15">
        <v>150983.23000000001</v>
      </c>
      <c r="F14" s="15">
        <f t="shared" si="1"/>
        <v>787315.5</v>
      </c>
      <c r="G14" s="15">
        <v>390946.32</v>
      </c>
      <c r="H14" s="15">
        <v>390946.32</v>
      </c>
      <c r="I14" s="15">
        <v>390946.32</v>
      </c>
      <c r="J14" s="15">
        <v>390946.32</v>
      </c>
      <c r="K14" s="11">
        <f t="shared" si="0"/>
        <v>396369.18</v>
      </c>
    </row>
    <row r="15" spans="2:11" x14ac:dyDescent="0.2">
      <c r="B15" s="12"/>
      <c r="C15" s="13" t="s">
        <v>22</v>
      </c>
      <c r="D15" s="15">
        <v>150741.75</v>
      </c>
      <c r="E15" s="15">
        <v>256723.99</v>
      </c>
      <c r="F15" s="15">
        <f t="shared" si="1"/>
        <v>407465.74</v>
      </c>
      <c r="G15" s="15">
        <v>96301.78</v>
      </c>
      <c r="H15" s="15">
        <v>96301.78</v>
      </c>
      <c r="I15" s="15">
        <v>96301.78</v>
      </c>
      <c r="J15" s="15">
        <v>96301.78</v>
      </c>
      <c r="K15" s="11">
        <f t="shared" si="0"/>
        <v>311163.95999999996</v>
      </c>
    </row>
    <row r="16" spans="2:11" x14ac:dyDescent="0.2">
      <c r="B16" s="9" t="s">
        <v>23</v>
      </c>
      <c r="C16" s="10"/>
      <c r="D16" s="11">
        <f>SUM(D17:D29)</f>
        <v>12372046</v>
      </c>
      <c r="E16" s="11">
        <f>SUM(E17:E29)</f>
        <v>7241391.7600000007</v>
      </c>
      <c r="F16" s="11">
        <f t="shared" si="1"/>
        <v>19613437.760000002</v>
      </c>
      <c r="G16" s="11">
        <f>SUM(G17:G29)</f>
        <v>8765439.1300000008</v>
      </c>
      <c r="H16" s="11">
        <f t="shared" ref="H16:J16" si="3">SUM(H17:H29)</f>
        <v>7289124.3099999996</v>
      </c>
      <c r="I16" s="11">
        <f t="shared" si="3"/>
        <v>7289124.3099999996</v>
      </c>
      <c r="J16" s="11">
        <f t="shared" si="3"/>
        <v>7289124.3099999996</v>
      </c>
      <c r="K16" s="11">
        <f t="shared" si="0"/>
        <v>12324313.450000003</v>
      </c>
    </row>
    <row r="17" spans="1:11" x14ac:dyDescent="0.2">
      <c r="B17" s="12"/>
      <c r="C17" s="13" t="s">
        <v>24</v>
      </c>
      <c r="D17" s="15">
        <v>372666.67</v>
      </c>
      <c r="E17" s="15">
        <v>1405868.89</v>
      </c>
      <c r="F17" s="15">
        <f t="shared" si="1"/>
        <v>1778535.5599999998</v>
      </c>
      <c r="G17" s="15">
        <v>1489241.82</v>
      </c>
      <c r="H17" s="15">
        <v>12927</v>
      </c>
      <c r="I17" s="15">
        <v>12927</v>
      </c>
      <c r="J17" s="15">
        <v>12927</v>
      </c>
      <c r="K17" s="11">
        <f t="shared" si="0"/>
        <v>1765608.5599999998</v>
      </c>
    </row>
    <row r="18" spans="1:11" x14ac:dyDescent="0.2">
      <c r="B18" s="12"/>
      <c r="C18" s="13" t="s">
        <v>25</v>
      </c>
      <c r="D18" s="15">
        <v>370753.75</v>
      </c>
      <c r="E18" s="15">
        <v>138676.29999999999</v>
      </c>
      <c r="F18" s="15">
        <f t="shared" si="1"/>
        <v>509430.05</v>
      </c>
      <c r="G18" s="15">
        <v>289912.65999999997</v>
      </c>
      <c r="H18" s="15">
        <v>289912.65999999997</v>
      </c>
      <c r="I18" s="15">
        <v>289912.65999999997</v>
      </c>
      <c r="J18" s="15">
        <v>289912.65999999997</v>
      </c>
      <c r="K18" s="11">
        <f t="shared" si="0"/>
        <v>219517.39</v>
      </c>
    </row>
    <row r="19" spans="1:11" x14ac:dyDescent="0.2">
      <c r="B19" s="12"/>
      <c r="C19" s="13" t="s">
        <v>26</v>
      </c>
      <c r="D19" s="15">
        <v>30000</v>
      </c>
      <c r="E19" s="15">
        <v>10000</v>
      </c>
      <c r="F19" s="15">
        <f t="shared" si="1"/>
        <v>40000</v>
      </c>
      <c r="G19" s="15">
        <v>0</v>
      </c>
      <c r="H19" s="15">
        <v>0</v>
      </c>
      <c r="I19" s="15">
        <v>0</v>
      </c>
      <c r="J19" s="15">
        <v>0</v>
      </c>
      <c r="K19" s="11">
        <f t="shared" si="0"/>
        <v>40000</v>
      </c>
    </row>
    <row r="20" spans="1:11" x14ac:dyDescent="0.2">
      <c r="B20" s="12"/>
      <c r="C20" s="13" t="s">
        <v>27</v>
      </c>
      <c r="D20" s="15">
        <v>2805807.62</v>
      </c>
      <c r="E20" s="15">
        <v>654153.15</v>
      </c>
      <c r="F20" s="15">
        <f t="shared" si="1"/>
        <v>3459960.77</v>
      </c>
      <c r="G20" s="15">
        <v>1283265.18</v>
      </c>
      <c r="H20" s="15">
        <v>1283265.18</v>
      </c>
      <c r="I20" s="15">
        <v>1283265.18</v>
      </c>
      <c r="J20" s="15">
        <v>1283265.18</v>
      </c>
      <c r="K20" s="11">
        <f t="shared" si="0"/>
        <v>2176695.59</v>
      </c>
    </row>
    <row r="21" spans="1:11" x14ac:dyDescent="0.2">
      <c r="B21" s="12"/>
      <c r="C21" s="13" t="s">
        <v>28</v>
      </c>
      <c r="D21" s="15">
        <v>57747.62</v>
      </c>
      <c r="E21" s="15">
        <v>28487.5</v>
      </c>
      <c r="F21" s="15">
        <f t="shared" si="1"/>
        <v>86235.12</v>
      </c>
      <c r="G21" s="15">
        <v>19050.400000000001</v>
      </c>
      <c r="H21" s="15">
        <v>19050.400000000001</v>
      </c>
      <c r="I21" s="15">
        <v>19050.400000000001</v>
      </c>
      <c r="J21" s="15">
        <v>19050.400000000001</v>
      </c>
      <c r="K21" s="11">
        <f t="shared" si="0"/>
        <v>67184.72</v>
      </c>
    </row>
    <row r="22" spans="1:11" x14ac:dyDescent="0.2">
      <c r="A22" s="16"/>
      <c r="B22" s="12"/>
      <c r="C22" s="13" t="s">
        <v>29</v>
      </c>
      <c r="D22" s="15">
        <v>90827.1</v>
      </c>
      <c r="E22" s="15">
        <v>333434.73</v>
      </c>
      <c r="F22" s="15">
        <f t="shared" si="1"/>
        <v>424261.82999999996</v>
      </c>
      <c r="G22" s="15">
        <v>424089.55</v>
      </c>
      <c r="H22" s="15">
        <v>424089.55</v>
      </c>
      <c r="I22" s="15">
        <v>424089.55</v>
      </c>
      <c r="J22" s="15">
        <v>424089.55</v>
      </c>
      <c r="K22" s="11">
        <f t="shared" si="0"/>
        <v>172.27999999996973</v>
      </c>
    </row>
    <row r="23" spans="1:11" x14ac:dyDescent="0.2">
      <c r="B23" s="12"/>
      <c r="C23" s="13" t="s">
        <v>30</v>
      </c>
      <c r="D23" s="15">
        <v>1629826.49</v>
      </c>
      <c r="E23" s="15">
        <v>1037700</v>
      </c>
      <c r="F23" s="15">
        <f t="shared" si="1"/>
        <v>2667526.4900000002</v>
      </c>
      <c r="G23" s="15">
        <v>1304982.82</v>
      </c>
      <c r="H23" s="15">
        <v>1304982.82</v>
      </c>
      <c r="I23" s="15">
        <v>1304982.82</v>
      </c>
      <c r="J23" s="15">
        <v>1304982.82</v>
      </c>
      <c r="K23" s="11">
        <f t="shared" si="0"/>
        <v>1362543.6700000002</v>
      </c>
    </row>
    <row r="24" spans="1:11" x14ac:dyDescent="0.2">
      <c r="B24" s="12"/>
      <c r="C24" s="13" t="s">
        <v>31</v>
      </c>
      <c r="D24" s="15">
        <v>214840.71</v>
      </c>
      <c r="E24" s="15">
        <v>66189.27</v>
      </c>
      <c r="F24" s="15">
        <f t="shared" si="1"/>
        <v>281029.98</v>
      </c>
      <c r="G24" s="15">
        <v>55324.86</v>
      </c>
      <c r="H24" s="15">
        <v>55324.86</v>
      </c>
      <c r="I24" s="15">
        <v>55324.86</v>
      </c>
      <c r="J24" s="15">
        <v>55324.86</v>
      </c>
      <c r="K24" s="11">
        <f t="shared" si="0"/>
        <v>225705.12</v>
      </c>
    </row>
    <row r="25" spans="1:11" x14ac:dyDescent="0.2">
      <c r="B25" s="12"/>
      <c r="C25" s="13" t="s">
        <v>32</v>
      </c>
      <c r="D25" s="15">
        <v>586739.17000000004</v>
      </c>
      <c r="E25" s="15">
        <v>575520.06999999995</v>
      </c>
      <c r="F25" s="15">
        <f t="shared" si="1"/>
        <v>1162259.24</v>
      </c>
      <c r="G25" s="15">
        <v>427834.52</v>
      </c>
      <c r="H25" s="15">
        <v>427834.52</v>
      </c>
      <c r="I25" s="15">
        <v>427834.52</v>
      </c>
      <c r="J25" s="15">
        <v>427834.52</v>
      </c>
      <c r="K25" s="11">
        <f t="shared" si="0"/>
        <v>734424.72</v>
      </c>
    </row>
    <row r="26" spans="1:11" x14ac:dyDescent="0.2">
      <c r="B26" s="12"/>
      <c r="C26" s="13" t="s">
        <v>33</v>
      </c>
      <c r="D26" s="15">
        <v>1089640.04</v>
      </c>
      <c r="E26" s="15">
        <v>170361.57</v>
      </c>
      <c r="F26" s="15">
        <f t="shared" si="1"/>
        <v>1260001.6100000001</v>
      </c>
      <c r="G26" s="15">
        <v>397827.61</v>
      </c>
      <c r="H26" s="15">
        <v>397827.61</v>
      </c>
      <c r="I26" s="15">
        <v>397827.61</v>
      </c>
      <c r="J26" s="15">
        <v>397827.61</v>
      </c>
      <c r="K26" s="11">
        <f t="shared" si="0"/>
        <v>862174.00000000012</v>
      </c>
    </row>
    <row r="27" spans="1:11" x14ac:dyDescent="0.2">
      <c r="B27" s="12"/>
      <c r="C27" s="13" t="s">
        <v>34</v>
      </c>
      <c r="D27" s="15">
        <v>2875373.85</v>
      </c>
      <c r="E27" s="15">
        <v>1980254.31</v>
      </c>
      <c r="F27" s="15">
        <f t="shared" si="1"/>
        <v>4855628.16</v>
      </c>
      <c r="G27" s="15">
        <v>2040112.93</v>
      </c>
      <c r="H27" s="15">
        <v>2040112.93</v>
      </c>
      <c r="I27" s="15">
        <v>2040112.93</v>
      </c>
      <c r="J27" s="15">
        <v>2040112.93</v>
      </c>
      <c r="K27" s="11">
        <f t="shared" si="0"/>
        <v>2815515.2300000004</v>
      </c>
    </row>
    <row r="28" spans="1:11" x14ac:dyDescent="0.2">
      <c r="B28" s="12"/>
      <c r="C28" s="13" t="s">
        <v>35</v>
      </c>
      <c r="D28" s="15">
        <v>0</v>
      </c>
      <c r="E28" s="15">
        <v>686099.13</v>
      </c>
      <c r="F28" s="15">
        <f t="shared" si="1"/>
        <v>686099.13</v>
      </c>
      <c r="G28" s="15">
        <v>487515.44</v>
      </c>
      <c r="H28" s="15">
        <v>487515.44</v>
      </c>
      <c r="I28" s="15">
        <v>487515.44</v>
      </c>
      <c r="J28" s="15">
        <v>487515.44</v>
      </c>
      <c r="K28" s="11">
        <f t="shared" si="0"/>
        <v>198583.69</v>
      </c>
    </row>
    <row r="29" spans="1:11" x14ac:dyDescent="0.2">
      <c r="B29" s="12"/>
      <c r="C29" s="13" t="s">
        <v>36</v>
      </c>
      <c r="D29" s="15">
        <v>2247822.98</v>
      </c>
      <c r="E29" s="15">
        <v>154646.84</v>
      </c>
      <c r="F29" s="15">
        <f t="shared" si="1"/>
        <v>2402469.8199999998</v>
      </c>
      <c r="G29" s="15">
        <v>546281.34</v>
      </c>
      <c r="H29" s="15">
        <v>546281.34</v>
      </c>
      <c r="I29" s="15">
        <v>546281.34</v>
      </c>
      <c r="J29" s="15">
        <v>546281.34</v>
      </c>
      <c r="K29" s="11">
        <f t="shared" si="0"/>
        <v>1856188.48</v>
      </c>
    </row>
    <row r="30" spans="1:11" ht="12.75" customHeight="1" x14ac:dyDescent="0.2">
      <c r="B30" s="17" t="s">
        <v>37</v>
      </c>
      <c r="C30" s="18"/>
      <c r="D30" s="11">
        <f>SUM(D31:D31)</f>
        <v>1400600</v>
      </c>
      <c r="E30" s="11">
        <f>SUM(E31:E31)</f>
        <v>1888251.52</v>
      </c>
      <c r="F30" s="11">
        <f t="shared" si="1"/>
        <v>3288851.52</v>
      </c>
      <c r="G30" s="11">
        <f>SUM(G31:G31)</f>
        <v>405855.66</v>
      </c>
      <c r="H30" s="11">
        <f>SUM(H31:H31)</f>
        <v>405855.66</v>
      </c>
      <c r="I30" s="11">
        <f>SUM(I31:I31)</f>
        <v>405855.66</v>
      </c>
      <c r="J30" s="11">
        <f>SUM(J31:J31)</f>
        <v>405855.66</v>
      </c>
      <c r="K30" s="11">
        <f t="shared" si="0"/>
        <v>2882995.86</v>
      </c>
    </row>
    <row r="31" spans="1:11" x14ac:dyDescent="0.2">
      <c r="B31" s="12"/>
      <c r="C31" s="13" t="s">
        <v>38</v>
      </c>
      <c r="D31" s="15">
        <v>1400600</v>
      </c>
      <c r="E31" s="15">
        <v>1888251.52</v>
      </c>
      <c r="F31" s="15">
        <f t="shared" si="1"/>
        <v>3288851.52</v>
      </c>
      <c r="G31" s="15">
        <v>405855.66</v>
      </c>
      <c r="H31" s="15">
        <v>405855.66</v>
      </c>
      <c r="I31" s="15">
        <v>405855.66</v>
      </c>
      <c r="J31" s="15">
        <v>405855.66</v>
      </c>
      <c r="K31" s="11">
        <f t="shared" si="0"/>
        <v>2882995.86</v>
      </c>
    </row>
    <row r="32" spans="1:11" x14ac:dyDescent="0.2">
      <c r="B32" s="9" t="s">
        <v>39</v>
      </c>
      <c r="C32" s="10"/>
      <c r="D32" s="11">
        <f>SUM(D33:D39)</f>
        <v>713499</v>
      </c>
      <c r="E32" s="11">
        <f>SUM(E33:E39)</f>
        <v>9995996.6899999995</v>
      </c>
      <c r="F32" s="11">
        <f t="shared" si="1"/>
        <v>10709495.689999999</v>
      </c>
      <c r="G32" s="11">
        <f>SUM(G33:G39)</f>
        <v>9836937.4399999995</v>
      </c>
      <c r="H32" s="11">
        <f>SUM(H33:H39)</f>
        <v>6998663.7400000002</v>
      </c>
      <c r="I32" s="11">
        <f>SUM(I33:I39)</f>
        <v>6998663.7400000002</v>
      </c>
      <c r="J32" s="11">
        <f>SUM(J33:J39)</f>
        <v>6998663.7400000002</v>
      </c>
      <c r="K32" s="11">
        <f t="shared" si="0"/>
        <v>3710831.9499999993</v>
      </c>
    </row>
    <row r="33" spans="1:12" x14ac:dyDescent="0.2">
      <c r="B33" s="19"/>
      <c r="C33" s="20" t="s">
        <v>40</v>
      </c>
      <c r="D33" s="15">
        <v>160000</v>
      </c>
      <c r="E33" s="15">
        <v>154526.39999999999</v>
      </c>
      <c r="F33" s="15">
        <f t="shared" si="1"/>
        <v>314526.40000000002</v>
      </c>
      <c r="G33" s="15">
        <v>82000</v>
      </c>
      <c r="H33" s="15"/>
      <c r="I33" s="15"/>
      <c r="J33" s="15"/>
      <c r="K33" s="11">
        <f t="shared" si="0"/>
        <v>314526.40000000002</v>
      </c>
    </row>
    <row r="34" spans="1:12" x14ac:dyDescent="0.2">
      <c r="B34" s="12"/>
      <c r="C34" s="13" t="s">
        <v>41</v>
      </c>
      <c r="D34" s="15">
        <v>182999</v>
      </c>
      <c r="E34" s="15">
        <v>2210068.11</v>
      </c>
      <c r="F34" s="15">
        <f t="shared" si="1"/>
        <v>2393067.11</v>
      </c>
      <c r="G34" s="15">
        <v>2326307.8399999999</v>
      </c>
      <c r="H34" s="15">
        <v>146331.96</v>
      </c>
      <c r="I34" s="15">
        <v>146331.96</v>
      </c>
      <c r="J34" s="15">
        <v>146331.96</v>
      </c>
      <c r="K34" s="11">
        <f t="shared" si="0"/>
        <v>2246735.15</v>
      </c>
    </row>
    <row r="35" spans="1:12" x14ac:dyDescent="0.2">
      <c r="B35" s="12"/>
      <c r="C35" s="13" t="s">
        <v>42</v>
      </c>
      <c r="D35" s="15">
        <v>82500</v>
      </c>
      <c r="E35" s="15">
        <v>74000</v>
      </c>
      <c r="F35" s="15">
        <f t="shared" si="1"/>
        <v>156500</v>
      </c>
      <c r="G35" s="15">
        <v>66900</v>
      </c>
      <c r="H35" s="15">
        <v>0</v>
      </c>
      <c r="I35" s="15">
        <v>0</v>
      </c>
      <c r="J35" s="15">
        <v>0</v>
      </c>
      <c r="K35" s="11">
        <f t="shared" si="0"/>
        <v>156500</v>
      </c>
    </row>
    <row r="36" spans="1:12" x14ac:dyDescent="0.2">
      <c r="B36" s="12"/>
      <c r="C36" s="13" t="s">
        <v>43</v>
      </c>
      <c r="D36" s="15"/>
      <c r="E36" s="15">
        <v>3600150</v>
      </c>
      <c r="F36" s="15">
        <f t="shared" si="1"/>
        <v>3600150</v>
      </c>
      <c r="G36" s="15">
        <v>3500150</v>
      </c>
      <c r="H36" s="15">
        <v>3500150</v>
      </c>
      <c r="I36" s="15">
        <v>3500150</v>
      </c>
      <c r="J36" s="15">
        <v>3500150</v>
      </c>
      <c r="K36" s="11">
        <f t="shared" si="0"/>
        <v>100000</v>
      </c>
    </row>
    <row r="37" spans="1:12" x14ac:dyDescent="0.2">
      <c r="B37" s="12"/>
      <c r="C37" s="13" t="s">
        <v>44</v>
      </c>
      <c r="D37" s="15">
        <v>288000</v>
      </c>
      <c r="E37" s="15">
        <v>3957252.18</v>
      </c>
      <c r="F37" s="15">
        <f t="shared" si="1"/>
        <v>4245252.18</v>
      </c>
      <c r="G37" s="15">
        <v>3861579.6</v>
      </c>
      <c r="H37" s="15">
        <v>3352181.78</v>
      </c>
      <c r="I37" s="15">
        <v>3352181.78</v>
      </c>
      <c r="J37" s="15">
        <v>3352181.78</v>
      </c>
      <c r="K37" s="11">
        <f t="shared" si="0"/>
        <v>893070.39999999991</v>
      </c>
    </row>
    <row r="38" spans="1:12" x14ac:dyDescent="0.2">
      <c r="B38" s="12"/>
      <c r="C38" s="13" t="s">
        <v>45</v>
      </c>
      <c r="D38" s="15">
        <v>0</v>
      </c>
      <c r="E38" s="15">
        <v>0</v>
      </c>
      <c r="F38" s="15">
        <f t="shared" si="1"/>
        <v>0</v>
      </c>
      <c r="G38" s="15">
        <v>0</v>
      </c>
      <c r="H38" s="15">
        <v>0</v>
      </c>
      <c r="I38" s="15">
        <v>0</v>
      </c>
      <c r="J38" s="15">
        <v>0</v>
      </c>
      <c r="K38" s="11">
        <f t="shared" si="0"/>
        <v>0</v>
      </c>
    </row>
    <row r="39" spans="1:12" x14ac:dyDescent="0.2">
      <c r="B39" s="12"/>
      <c r="C39" s="13" t="s">
        <v>46</v>
      </c>
      <c r="D39" s="15">
        <v>0</v>
      </c>
      <c r="E39" s="15">
        <v>0</v>
      </c>
      <c r="F39" s="15">
        <f t="shared" si="1"/>
        <v>0</v>
      </c>
      <c r="G39" s="15">
        <v>0</v>
      </c>
      <c r="H39" s="15">
        <v>0</v>
      </c>
      <c r="I39" s="15">
        <v>0</v>
      </c>
      <c r="J39" s="15">
        <v>0</v>
      </c>
      <c r="K39" s="11">
        <f t="shared" si="0"/>
        <v>0</v>
      </c>
    </row>
    <row r="40" spans="1:12" ht="12.75" customHeight="1" x14ac:dyDescent="0.2">
      <c r="B40" s="9" t="s">
        <v>47</v>
      </c>
      <c r="C40" s="21"/>
      <c r="D40" s="11">
        <f>SUM(D41)</f>
        <v>0</v>
      </c>
      <c r="E40" s="11">
        <f>SUM(E41)</f>
        <v>266449.52</v>
      </c>
      <c r="F40" s="11">
        <f t="shared" si="1"/>
        <v>266449.52</v>
      </c>
      <c r="G40" s="11">
        <f>SUM(G41)</f>
        <v>266449.52</v>
      </c>
      <c r="H40" s="11">
        <f t="shared" ref="H40:J40" si="4">SUM(H41)</f>
        <v>266449.52</v>
      </c>
      <c r="I40" s="11">
        <f t="shared" si="4"/>
        <v>266449.52</v>
      </c>
      <c r="J40" s="11">
        <f t="shared" si="4"/>
        <v>266449.52</v>
      </c>
      <c r="K40" s="11">
        <f t="shared" si="0"/>
        <v>0</v>
      </c>
    </row>
    <row r="41" spans="1:12" x14ac:dyDescent="0.2">
      <c r="B41" s="12"/>
      <c r="C41" s="22" t="s">
        <v>48</v>
      </c>
      <c r="D41" s="15">
        <v>0</v>
      </c>
      <c r="E41" s="15">
        <v>266449.52</v>
      </c>
      <c r="F41" s="15">
        <f t="shared" si="1"/>
        <v>266449.52</v>
      </c>
      <c r="G41" s="15">
        <v>266449.52</v>
      </c>
      <c r="H41" s="15">
        <v>266449.52</v>
      </c>
      <c r="I41" s="15">
        <v>266449.52</v>
      </c>
      <c r="J41" s="15">
        <v>266449.52</v>
      </c>
      <c r="K41" s="11">
        <f t="shared" si="0"/>
        <v>0</v>
      </c>
    </row>
    <row r="42" spans="1:12" x14ac:dyDescent="0.2">
      <c r="B42" s="23" t="s">
        <v>49</v>
      </c>
      <c r="C42" s="24"/>
      <c r="D42" s="11">
        <f>D43</f>
        <v>2019939.8</v>
      </c>
      <c r="E42" s="11">
        <f>E43</f>
        <v>262080.92</v>
      </c>
      <c r="F42" s="11">
        <f t="shared" si="1"/>
        <v>2282020.7200000002</v>
      </c>
      <c r="G42" s="11">
        <f>G43</f>
        <v>0</v>
      </c>
      <c r="H42" s="11">
        <f t="shared" ref="H42:J42" si="5">H43</f>
        <v>0</v>
      </c>
      <c r="I42" s="11">
        <f t="shared" si="5"/>
        <v>0</v>
      </c>
      <c r="J42" s="11">
        <f t="shared" si="5"/>
        <v>0</v>
      </c>
      <c r="K42" s="11">
        <f t="shared" si="0"/>
        <v>2282020.7200000002</v>
      </c>
    </row>
    <row r="43" spans="1:12" x14ac:dyDescent="0.2">
      <c r="B43" s="25"/>
      <c r="C43" s="26" t="s">
        <v>50</v>
      </c>
      <c r="D43" s="15">
        <v>2019939.8</v>
      </c>
      <c r="E43" s="15">
        <v>262080.92</v>
      </c>
      <c r="F43" s="15">
        <f t="shared" si="1"/>
        <v>2282020.7200000002</v>
      </c>
      <c r="G43" s="15">
        <v>0</v>
      </c>
      <c r="H43" s="15">
        <v>0</v>
      </c>
      <c r="I43" s="15">
        <v>0</v>
      </c>
      <c r="J43" s="15">
        <v>0</v>
      </c>
      <c r="K43" s="11">
        <f t="shared" si="0"/>
        <v>2282020.7200000002</v>
      </c>
    </row>
    <row r="44" spans="1:12" s="31" customFormat="1" x14ac:dyDescent="0.2">
      <c r="A44" s="27"/>
      <c r="B44" s="28"/>
      <c r="C44" s="29" t="s">
        <v>51</v>
      </c>
      <c r="D44" s="30">
        <f t="shared" ref="D44:K44" si="6">+D10+D12+D16+D30+D32+D42</f>
        <v>54724194.689999998</v>
      </c>
      <c r="E44" s="30">
        <f>+E10+E12+E16+E30+E32+E40+E42</f>
        <v>53059584.420000002</v>
      </c>
      <c r="F44" s="30">
        <f>+F10+F12+F16+F30+F32+E40+F42</f>
        <v>107783779.11</v>
      </c>
      <c r="G44" s="30">
        <f>+G10+G12+G16+G30+G32+E40+G42</f>
        <v>52569355.209999993</v>
      </c>
      <c r="H44" s="30">
        <f t="shared" ref="H44:J44" si="7">+H10+H12+H16+H30+H32+F40+H42</f>
        <v>48226295.649999999</v>
      </c>
      <c r="I44" s="30">
        <f t="shared" si="7"/>
        <v>48226295.649999999</v>
      </c>
      <c r="J44" s="30">
        <f t="shared" si="7"/>
        <v>48226295.649999999</v>
      </c>
      <c r="K44" s="30">
        <f t="shared" si="6"/>
        <v>59557483.459999993</v>
      </c>
      <c r="L44" s="27"/>
    </row>
    <row r="46" spans="1:12" x14ac:dyDescent="0.2">
      <c r="B46" s="32" t="s">
        <v>52</v>
      </c>
      <c r="F46" s="33"/>
      <c r="G46" s="33"/>
      <c r="H46" s="33"/>
      <c r="I46" s="33"/>
      <c r="J46" s="33"/>
      <c r="K46" s="33"/>
    </row>
    <row r="47" spans="1:12" ht="24.75" customHeight="1" x14ac:dyDescent="0.2">
      <c r="I47" s="34"/>
    </row>
    <row r="48" spans="1:12" x14ac:dyDescent="0.2">
      <c r="D48" s="33"/>
      <c r="E48" s="33"/>
      <c r="F48" s="33"/>
      <c r="G48" s="33"/>
      <c r="H48" s="33"/>
      <c r="I48" s="33"/>
      <c r="J48" s="33"/>
      <c r="K48" s="33"/>
    </row>
    <row r="49" spans="3:11" x14ac:dyDescent="0.2">
      <c r="C49" s="35"/>
      <c r="G49" s="36"/>
      <c r="H49" s="36"/>
      <c r="I49" s="36"/>
      <c r="J49" s="36"/>
    </row>
    <row r="50" spans="3:11" x14ac:dyDescent="0.2">
      <c r="C50" s="37" t="s">
        <v>53</v>
      </c>
      <c r="F50" s="38" t="s">
        <v>54</v>
      </c>
      <c r="G50" s="38"/>
      <c r="H50" s="38"/>
      <c r="I50" s="38"/>
      <c r="J50" s="38"/>
      <c r="K50" s="38"/>
    </row>
    <row r="51" spans="3:11" x14ac:dyDescent="0.2">
      <c r="C51" s="37" t="s">
        <v>55</v>
      </c>
      <c r="F51" s="39" t="s">
        <v>56</v>
      </c>
      <c r="G51" s="39"/>
      <c r="H51" s="39"/>
      <c r="I51" s="39"/>
      <c r="J51" s="39"/>
      <c r="K51" s="39"/>
    </row>
  </sheetData>
  <mergeCells count="16">
    <mergeCell ref="G49:J49"/>
    <mergeCell ref="F50:K50"/>
    <mergeCell ref="F51:K51"/>
    <mergeCell ref="B10:C10"/>
    <mergeCell ref="B12:C12"/>
    <mergeCell ref="B16:C16"/>
    <mergeCell ref="B32:C32"/>
    <mergeCell ref="B40:C40"/>
    <mergeCell ref="B42:C42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2017-07-04T21:27:12Z</cp:lastPrinted>
  <dcterms:created xsi:type="dcterms:W3CDTF">2017-07-04T21:26:01Z</dcterms:created>
  <dcterms:modified xsi:type="dcterms:W3CDTF">2017-07-04T21:27:32Z</dcterms:modified>
</cp:coreProperties>
</file>