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3T\"/>
    </mc:Choice>
  </mc:AlternateContent>
  <bookViews>
    <workbookView xWindow="0" yWindow="0" windowWidth="20490" windowHeight="7155"/>
  </bookViews>
  <sheets>
    <sheet name="EVHP" sheetId="1" r:id="rId1"/>
  </sheets>
  <externalReferences>
    <externalReference r:id="rId2"/>
  </externalReferences>
  <definedNames>
    <definedName name="A_IMPRESIÓN_IM">#REF!</definedName>
    <definedName name="_xlnm.Print_Area" localSheetId="0">EVHP!$A$1:$I$46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G25" i="1"/>
  <c r="G38" i="1" s="1"/>
  <c r="E25" i="1"/>
  <c r="E38" i="1" s="1"/>
  <c r="H23" i="1"/>
  <c r="E23" i="1"/>
  <c r="H22" i="1"/>
  <c r="E22" i="1"/>
  <c r="H21" i="1"/>
  <c r="E21" i="1"/>
  <c r="H20" i="1"/>
  <c r="E20" i="1"/>
  <c r="G19" i="1"/>
  <c r="F19" i="1"/>
  <c r="E19" i="1"/>
  <c r="D19" i="1"/>
  <c r="H19" i="1" s="1"/>
  <c r="H17" i="1"/>
  <c r="H16" i="1"/>
  <c r="D16" i="1"/>
  <c r="H15" i="1"/>
  <c r="D15" i="1"/>
  <c r="G14" i="1"/>
  <c r="F14" i="1"/>
  <c r="F25" i="1" s="1"/>
  <c r="F38" i="1" s="1"/>
  <c r="E14" i="1"/>
  <c r="D14" i="1"/>
  <c r="D25" i="1" s="1"/>
  <c r="H12" i="1"/>
  <c r="H25" i="1" l="1"/>
  <c r="J25" i="1" s="1"/>
  <c r="D38" i="1"/>
  <c r="H38" i="1" s="1"/>
  <c r="J38" i="1" s="1"/>
  <c r="H14" i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<sst xmlns="http://schemas.openxmlformats.org/spreadsheetml/2006/main" count="39" uniqueCount="31">
  <si>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</si>
  <si>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30 de Septiembre del 2016</t>
  </si>
  <si>
    <t>(pesos)</t>
  </si>
  <si>
    <t>Ente Público:</t>
  </si>
  <si>
    <t>UNIVERSIDAD TECNOLÓGICA DEL NORTE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</si>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</sst>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 vertical="distributed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6/E.FIN.%20SEPTIEMBRE/E.FIN.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</sheetNames>
    <sheetDataSet>
      <sheetData sheetId="0"/>
      <sheetData sheetId="1"/>
      <sheetData sheetId="2"/>
      <sheetData sheetId="3">
        <row r="44">
          <cell r="J44">
            <v>-105348891.59</v>
          </cell>
        </row>
        <row r="45">
          <cell r="J45">
            <v>-54101832.240000002</v>
          </cell>
        </row>
        <row r="50">
          <cell r="J50">
            <v>5403437.0599999996</v>
          </cell>
        </row>
        <row r="51">
          <cell r="J51">
            <v>-8489888.4800000004</v>
          </cell>
        </row>
        <row r="52">
          <cell r="J52">
            <v>0</v>
          </cell>
        </row>
        <row r="53">
          <cell r="J53">
            <v>-194934.07</v>
          </cell>
        </row>
        <row r="61">
          <cell r="I61">
            <v>-172122004.90000001</v>
          </cell>
          <cell r="J61">
            <v>-162732109.32000002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zoomScale="85" zoomScaleNormal="85" workbookViewId="0">
      <selection activeCell="H38" sqref="H38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0" width="14.140625" style="6" customWidth="1"/>
    <col min="11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159450723.83000001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159450723.83000001</v>
      </c>
      <c r="I14" s="27"/>
    </row>
    <row r="15" spans="1:10" x14ac:dyDescent="0.2">
      <c r="A15" s="20"/>
      <c r="B15" s="36" t="s">
        <v>14</v>
      </c>
      <c r="C15" s="36"/>
      <c r="D15" s="37">
        <f>-+[1]ESF!J44</f>
        <v>105348891.59</v>
      </c>
      <c r="E15" s="37">
        <v>0</v>
      </c>
      <c r="F15" s="37">
        <v>0</v>
      </c>
      <c r="G15" s="37">
        <v>0</v>
      </c>
      <c r="H15" s="33">
        <f t="shared" ref="H15:H23" si="0">SUM(D15:G15)</f>
        <v>105348891.59</v>
      </c>
      <c r="I15" s="27"/>
    </row>
    <row r="16" spans="1:10" x14ac:dyDescent="0.2">
      <c r="A16" s="20"/>
      <c r="B16" s="36" t="s">
        <v>15</v>
      </c>
      <c r="C16" s="36"/>
      <c r="D16" s="37">
        <f>-+[1]ESF!J45</f>
        <v>54101832.240000002</v>
      </c>
      <c r="E16" s="37">
        <v>0</v>
      </c>
      <c r="F16" s="37">
        <v>0</v>
      </c>
      <c r="G16" s="37">
        <v>0</v>
      </c>
      <c r="H16" s="33">
        <f t="shared" si="0"/>
        <v>54101832.240000002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3281385.4900000007</v>
      </c>
      <c r="F19" s="35">
        <f>SUM(F20:F23)</f>
        <v>0</v>
      </c>
      <c r="G19" s="35">
        <f>SUM(G20:G23)</f>
        <v>0</v>
      </c>
      <c r="H19" s="35">
        <f t="shared" si="0"/>
        <v>3281385.4900000007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-(+[1]ESF!J50)</f>
        <v>-5403437.0599999996</v>
      </c>
      <c r="F20" s="37">
        <v>0</v>
      </c>
      <c r="G20" s="37">
        <v>0</v>
      </c>
      <c r="H20" s="33">
        <f t="shared" si="0"/>
        <v>-5403437.0599999996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-(+[1]ESF!J51)</f>
        <v>8489888.4800000004</v>
      </c>
      <c r="F21" s="37">
        <v>0</v>
      </c>
      <c r="G21" s="37">
        <v>0</v>
      </c>
      <c r="H21" s="33">
        <f t="shared" si="0"/>
        <v>8489888.4800000004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f>-(+[1]ESF!J52)</f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f>-[1]ESF!J53</f>
        <v>194934.07</v>
      </c>
      <c r="F23" s="37">
        <v>0</v>
      </c>
      <c r="G23" s="37">
        <v>0</v>
      </c>
      <c r="H23" s="33">
        <f t="shared" si="0"/>
        <v>194934.07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159450723.83000001</v>
      </c>
      <c r="E25" s="39">
        <f>E12+E14+E19</f>
        <v>3281385.4900000007</v>
      </c>
      <c r="F25" s="39">
        <f>F12+F14+F19</f>
        <v>0</v>
      </c>
      <c r="G25" s="39">
        <f>G12+G14+G19</f>
        <v>0</v>
      </c>
      <c r="H25" s="39">
        <f>SUM(D25:G25)</f>
        <v>162732109.32000002</v>
      </c>
      <c r="I25" s="27"/>
      <c r="J25" s="40">
        <f>+[1]ESF!J61-EVHP!H25</f>
        <v>-325464218.64000005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909326.51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909326.51</v>
      </c>
      <c r="I27" s="27"/>
    </row>
    <row r="28" spans="1:10" x14ac:dyDescent="0.2">
      <c r="A28" s="20"/>
      <c r="B28" s="36" t="s">
        <v>24</v>
      </c>
      <c r="C28" s="36"/>
      <c r="D28" s="37">
        <v>1285984.54</v>
      </c>
      <c r="E28" s="37">
        <v>0</v>
      </c>
      <c r="F28" s="37">
        <v>0</v>
      </c>
      <c r="G28" s="37">
        <v>0</v>
      </c>
      <c r="H28" s="33">
        <f>SUM(D28:G28)</f>
        <v>1285984.54</v>
      </c>
      <c r="I28" s="27"/>
    </row>
    <row r="29" spans="1:10" x14ac:dyDescent="0.2">
      <c r="A29" s="20"/>
      <c r="B29" s="36" t="s">
        <v>15</v>
      </c>
      <c r="C29" s="36"/>
      <c r="D29" s="37">
        <v>-376658.03</v>
      </c>
      <c r="E29" s="37">
        <v>0</v>
      </c>
      <c r="F29" s="37">
        <v>0</v>
      </c>
      <c r="G29" s="37">
        <v>0</v>
      </c>
      <c r="H29" s="33">
        <f>SUM(D29:G29)</f>
        <v>-376658.03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8480569.0700000003</v>
      </c>
      <c r="G32" s="35">
        <f>SUM(G33:G36)</f>
        <v>0</v>
      </c>
      <c r="H32" s="35">
        <f>SUM(D32:G32)</f>
        <v>8480569.0700000003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v>7444277.6299999999</v>
      </c>
      <c r="G33" s="37">
        <v>0</v>
      </c>
      <c r="H33" s="33">
        <f>SUM(D33:G33)</f>
        <v>7444277.6299999999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v>0</v>
      </c>
      <c r="F34" s="37">
        <v>1036291.44</v>
      </c>
      <c r="G34" s="37">
        <v>0</v>
      </c>
      <c r="H34" s="33">
        <f>SUM(D34:G34)</f>
        <v>1036291.44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D25+D27+D32</f>
        <v>160360050.34</v>
      </c>
      <c r="E38" s="43">
        <f>E25+E27+E32</f>
        <v>3281385.4900000007</v>
      </c>
      <c r="F38" s="43">
        <f>F27+F32+F25</f>
        <v>8480569.0700000003</v>
      </c>
      <c r="G38" s="43">
        <f>G25+G27+G32</f>
        <v>0</v>
      </c>
      <c r="H38" s="43">
        <f>SUM(D38:G38)</f>
        <v>172122004.90000001</v>
      </c>
      <c r="I38" s="44"/>
      <c r="J38" s="40">
        <f>+H38-[1]ESF!I61</f>
        <v>344244009.80000001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5"/>
      <c r="E43" s="52"/>
      <c r="F43" s="56"/>
      <c r="G43" s="57"/>
      <c r="H43" s="57"/>
      <c r="I43" s="52"/>
    </row>
    <row r="44" spans="1:10" ht="14.1" customHeight="1" x14ac:dyDescent="0.2">
      <c r="A44" s="4"/>
      <c r="B44" s="58"/>
      <c r="C44" s="59" t="s">
        <v>27</v>
      </c>
      <c r="D44" s="60"/>
      <c r="E44" s="52"/>
      <c r="F44" s="61" t="s">
        <v>28</v>
      </c>
      <c r="G44" s="61"/>
      <c r="H44" s="61"/>
      <c r="I44" s="23"/>
    </row>
    <row r="45" spans="1:10" ht="14.1" customHeight="1" x14ac:dyDescent="0.2">
      <c r="A45" s="4"/>
      <c r="B45" s="62"/>
      <c r="C45" s="63" t="s">
        <v>29</v>
      </c>
      <c r="D45" s="64"/>
      <c r="E45" s="65"/>
      <c r="F45" s="66" t="s">
        <v>30</v>
      </c>
      <c r="G45" s="66"/>
      <c r="H45" s="66"/>
      <c r="I45" s="23"/>
    </row>
    <row r="46" spans="1:10" x14ac:dyDescent="0.2">
      <c r="F46" s="66"/>
      <c r="G46" s="66"/>
      <c r="H46" s="66"/>
    </row>
  </sheetData>
  <sheetProtection formatCells="0" selectLockedCells="1"/>
  <mergeCells count="32">
    <mergeCell ref="F44:H44"/>
    <mergeCell ref="F45:H46"/>
    <mergeCell ref="B34:C34"/>
    <mergeCell ref="B35:C35"/>
    <mergeCell ref="B36:C36"/>
    <mergeCell ref="B38:C38"/>
    <mergeCell ref="B41:I41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8740157480314965" right="1.4173228346456694" top="0.51181102362204722" bottom="0.59055118110236227" header="0" footer="0"/>
  <pageSetup scale="68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2017-07-06T18:17:15Z</dcterms:created>
  <dcterms:modified xsi:type="dcterms:W3CDTF">2017-07-06T18:17:35Z</dcterms:modified>
</cp:coreProperties>
</file>