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3T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ECSF!$A$1:$K$62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48" i="1"/>
  <c r="J48" i="1" s="1"/>
  <c r="I47" i="1"/>
  <c r="J47" i="1" s="1"/>
  <c r="I46" i="1"/>
  <c r="J46" i="1" s="1"/>
  <c r="I40" i="1"/>
  <c r="I36" i="1" s="1"/>
  <c r="J38" i="1"/>
  <c r="D34" i="1"/>
  <c r="E34" i="1" s="1"/>
  <c r="E33" i="1"/>
  <c r="D33" i="1"/>
  <c r="I32" i="1"/>
  <c r="J32" i="1" s="1"/>
  <c r="E32" i="1"/>
  <c r="D32" i="1"/>
  <c r="I31" i="1"/>
  <c r="J31" i="1" s="1"/>
  <c r="D31" i="1"/>
  <c r="J30" i="1"/>
  <c r="I30" i="1"/>
  <c r="D30" i="1"/>
  <c r="E30" i="1" s="1"/>
  <c r="J29" i="1"/>
  <c r="I29" i="1"/>
  <c r="D29" i="1"/>
  <c r="J28" i="1"/>
  <c r="I28" i="1"/>
  <c r="D28" i="1"/>
  <c r="I27" i="1"/>
  <c r="I25" i="1" s="1"/>
  <c r="D27" i="1"/>
  <c r="E27" i="1" s="1"/>
  <c r="D26" i="1"/>
  <c r="E26" i="1" s="1"/>
  <c r="D24" i="1"/>
  <c r="J23" i="1"/>
  <c r="I22" i="1"/>
  <c r="J22" i="1" s="1"/>
  <c r="E22" i="1"/>
  <c r="D22" i="1"/>
  <c r="J21" i="1"/>
  <c r="D21" i="1"/>
  <c r="E21" i="1" s="1"/>
  <c r="I20" i="1"/>
  <c r="J20" i="1" s="1"/>
  <c r="D20" i="1"/>
  <c r="D14" i="1" s="1"/>
  <c r="D12" i="1" s="1"/>
  <c r="I19" i="1"/>
  <c r="J19" i="1" s="1"/>
  <c r="E19" i="1"/>
  <c r="J18" i="1"/>
  <c r="I18" i="1"/>
  <c r="E18" i="1"/>
  <c r="I17" i="1"/>
  <c r="J17" i="1" s="1"/>
  <c r="E17" i="1"/>
  <c r="I16" i="1"/>
  <c r="I14" i="1"/>
  <c r="I12" i="1" s="1"/>
  <c r="E24" i="1" l="1"/>
  <c r="J14" i="1"/>
  <c r="E14" i="1"/>
  <c r="J42" i="1"/>
  <c r="E20" i="1"/>
  <c r="J27" i="1"/>
  <c r="J25" i="1" s="1"/>
  <c r="J40" i="1"/>
  <c r="J36" i="1" s="1"/>
  <c r="I42" i="1"/>
  <c r="I34" i="1" s="1"/>
  <c r="I50" i="1"/>
  <c r="J34" i="1" l="1"/>
  <c r="E12" i="1"/>
  <c r="J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<sst xmlns="http://schemas.openxmlformats.org/spreadsheetml/2006/main" count="66" uniqueCount="63">
  <si>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</si>
  <si>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2016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</si>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</sst>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>
        <row r="16">
          <cell r="I16">
            <v>-5324814.3899999997</v>
          </cell>
          <cell r="J16">
            <v>-8558113.0800000001</v>
          </cell>
        </row>
        <row r="17">
          <cell r="D17">
            <v>2096976.33</v>
          </cell>
          <cell r="E17">
            <v>2958185.61</v>
          </cell>
          <cell r="I17">
            <v>0</v>
          </cell>
          <cell r="J17">
            <v>0</v>
          </cell>
        </row>
        <row r="18">
          <cell r="D18">
            <v>644862.4</v>
          </cell>
          <cell r="E18">
            <v>2010635.67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154.11000000000001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-34230</v>
          </cell>
          <cell r="J21">
            <v>-22365</v>
          </cell>
        </row>
        <row r="22">
          <cell r="D22">
            <v>36550</v>
          </cell>
          <cell r="E22">
            <v>36550</v>
          </cell>
          <cell r="I22">
            <v>0</v>
          </cell>
          <cell r="J22">
            <v>0</v>
          </cell>
        </row>
        <row r="23">
          <cell r="I23">
            <v>-4600610.7</v>
          </cell>
          <cell r="J23">
            <v>-53898.7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97638722.150000006</v>
          </cell>
          <cell r="E31">
            <v>96802481.900000006</v>
          </cell>
          <cell r="I31">
            <v>0</v>
          </cell>
          <cell r="J31">
            <v>0</v>
          </cell>
        </row>
        <row r="32">
          <cell r="D32">
            <v>89909108.040000007</v>
          </cell>
          <cell r="E32">
            <v>82598226.959999993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-48332771.280000001</v>
          </cell>
          <cell r="E34">
            <v>-48809866.990000002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-106634876.13</v>
          </cell>
          <cell r="J44">
            <v>-105348891.59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-194934.07</v>
          </cell>
          <cell r="J53">
            <v>-194934.07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topLeftCell="B25" zoomScale="80" zoomScaleNormal="80" zoomScalePageLayoutView="80" workbookViewId="0">
      <selection activeCell="I44" sqref="I44:I4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2227136.6599999997</v>
      </c>
      <c r="E12" s="36">
        <f>E14+E24</f>
        <v>12942310.550000001</v>
      </c>
      <c r="F12" s="33"/>
      <c r="G12" s="35" t="s">
        <v>9</v>
      </c>
      <c r="H12" s="35"/>
      <c r="I12" s="36">
        <f>I14+I25</f>
        <v>4558577</v>
      </c>
      <c r="J12" s="36">
        <f>J14+J25</f>
        <v>3233298.69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</row>
    <row r="14" spans="1:13" x14ac:dyDescent="0.2">
      <c r="A14" s="38"/>
      <c r="B14" s="35" t="s">
        <v>10</v>
      </c>
      <c r="C14" s="35"/>
      <c r="D14" s="36">
        <f>SUM(D16:D22)</f>
        <v>2227136.6599999997</v>
      </c>
      <c r="E14" s="36">
        <f>SUM(E16:E22)</f>
        <v>4318093.51</v>
      </c>
      <c r="F14" s="33"/>
      <c r="G14" s="35" t="s">
        <v>11</v>
      </c>
      <c r="H14" s="35"/>
      <c r="I14" s="36">
        <f>SUM(I16:I23)</f>
        <v>4558577</v>
      </c>
      <c r="J14" s="36">
        <f>SUM(J16:J23)</f>
        <v>3233298.69</v>
      </c>
      <c r="K14" s="29"/>
      <c r="L14" s="37"/>
    </row>
    <row r="15" spans="1:13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3" x14ac:dyDescent="0.2">
      <c r="A16" s="34"/>
      <c r="B16" s="42" t="s">
        <v>12</v>
      </c>
      <c r="C16" s="42"/>
      <c r="D16" s="43">
        <v>0</v>
      </c>
      <c r="E16" s="43">
        <v>4318093.51</v>
      </c>
      <c r="F16" s="33"/>
      <c r="G16" s="42" t="s">
        <v>13</v>
      </c>
      <c r="H16" s="42"/>
      <c r="I16" s="43">
        <f>IF([1]ESF!I16&lt;[1]ESF!J16,[1]ESF!I16-[1]ESF!J16,0)</f>
        <v>0</v>
      </c>
      <c r="J16" s="43">
        <v>3233298.69</v>
      </c>
      <c r="K16" s="29"/>
    </row>
    <row r="17" spans="1:11" x14ac:dyDescent="0.2">
      <c r="A17" s="34"/>
      <c r="B17" s="42" t="s">
        <v>14</v>
      </c>
      <c r="C17" s="42"/>
      <c r="D17" s="43">
        <v>861209.28</v>
      </c>
      <c r="E17" s="43">
        <f>IF(D17&gt;0,0,[1]ESF!D17-[1]ESF!E17)</f>
        <v>0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1365773.27</v>
      </c>
      <c r="E18" s="43">
        <f>IF(D18&gt;0,0,[1]ESF!D18-[1]ESF!E18)</f>
        <v>0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v>154.11000000000001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v>11865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v>4546712</v>
      </c>
      <c r="J23" s="43">
        <f>IF(I23&gt;0,0,[1]ESF!J23-[1]ESF!I23)</f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</f>
        <v>8624217.040000001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43">
        <v>836240.25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f>IF([1]ESF!D32&lt;[1]ESF!E32,[1]ESF!E32-[1]ESF!D32,0)</f>
        <v>0</v>
      </c>
      <c r="E29" s="43">
        <v>7310881.0800000001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f>IF([1]ESF!D34&lt;[1]ESF!E34,[1]ESF!E34-[1]ESF!D34,0)</f>
        <v>0</v>
      </c>
      <c r="E31" s="43">
        <v>477095.71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9766553.6099999994</v>
      </c>
      <c r="J34" s="36">
        <f>J36+J42+J50</f>
        <v>376658.03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1285984.54</v>
      </c>
      <c r="J36" s="36">
        <f>SUM(J38:J40)</f>
        <v>376658.03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3">
        <v>1285984.54</v>
      </c>
      <c r="J38" s="43">
        <f>IF(I38&gt;0,0,[1]ESF!J44-[1]ESF!I44)</f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/>
      <c r="J39" s="43">
        <v>376658.03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8480569.0700000003</v>
      </c>
      <c r="J42" s="36">
        <f>SUM(J44:J48)</f>
        <v>0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3">
        <v>7444277.6299999999</v>
      </c>
      <c r="J44" s="43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3">
        <v>1036291.44</v>
      </c>
      <c r="J45" s="43">
        <v>0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40"/>
      <c r="J60" s="60"/>
    </row>
    <row r="61" spans="1:11" ht="28.5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40"/>
      <c r="J61" s="60"/>
    </row>
    <row r="62" spans="1:11" x14ac:dyDescent="0.2">
      <c r="A62" s="76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paperSize="119" scale="63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2017-07-06T18:18:07Z</dcterms:created>
  <dcterms:modified xsi:type="dcterms:W3CDTF">2017-07-06T18:18:24Z</dcterms:modified>
</cp:coreProperties>
</file>