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4T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H31" i="1"/>
  <c r="G31" i="1"/>
  <c r="G30" i="1"/>
  <c r="H30" i="1" s="1"/>
  <c r="D30" i="1"/>
  <c r="G29" i="1"/>
  <c r="H29" i="1" s="1"/>
  <c r="H28" i="1"/>
  <c r="G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D14" i="1" s="1"/>
  <c r="G19" i="1"/>
  <c r="K19" i="1" s="1"/>
  <c r="K18" i="1"/>
  <c r="G18" i="1"/>
  <c r="H18" i="1" s="1"/>
  <c r="K17" i="1"/>
  <c r="H17" i="1"/>
  <c r="G17" i="1"/>
  <c r="G16" i="1"/>
  <c r="K16" i="1" s="1"/>
  <c r="F14" i="1"/>
  <c r="E14" i="1"/>
  <c r="E12" i="1" s="1"/>
  <c r="F12" i="1"/>
  <c r="G14" i="1" l="1"/>
  <c r="H14" i="1" s="1"/>
  <c r="D12" i="1"/>
  <c r="G12" i="1" s="1"/>
  <c r="H12" i="1" s="1"/>
  <c r="K21" i="1"/>
  <c r="H21" i="1"/>
  <c r="K22" i="1"/>
  <c r="H22" i="1"/>
  <c r="K34" i="1"/>
  <c r="H34" i="1"/>
  <c r="H16" i="1"/>
  <c r="H19" i="1"/>
  <c r="G20" i="1"/>
  <c r="K20" i="1" l="1"/>
  <c r="H20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<sst xmlns="http://schemas.openxmlformats.org/spreadsheetml/2006/main" count="39" uniqueCount="38">
  <si>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</si>
  <si>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2015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</si>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</sst>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16">
          <cell r="D16">
            <v>35770118.840000004</v>
          </cell>
        </row>
        <row r="17">
          <cell r="D17">
            <v>2958185.61</v>
          </cell>
        </row>
        <row r="18">
          <cell r="D18">
            <v>2010635.67</v>
          </cell>
        </row>
        <row r="19">
          <cell r="D19">
            <v>154.11000000000001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F32" sqref="F3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179191625.22999999</v>
      </c>
      <c r="E12" s="31">
        <f>+E14+E24</f>
        <v>331900081.43000007</v>
      </c>
      <c r="F12" s="31">
        <f>+F14+F24</f>
        <v>339725220.56</v>
      </c>
      <c r="G12" s="31">
        <f>+D12+E12-F12</f>
        <v>171366486.10000008</v>
      </c>
      <c r="H12" s="31">
        <f>+G12-D12</f>
        <v>-7825139.1299999058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43318906.350000001</v>
      </c>
      <c r="E14" s="36">
        <f>SUM(E16:E22)</f>
        <v>324723406.49000007</v>
      </c>
      <c r="F14" s="36">
        <f>SUM(F16:F22)</f>
        <v>327266668.61000001</v>
      </c>
      <c r="G14" s="31">
        <f t="shared" ref="G14" si="0">+D14+E14-F14</f>
        <v>40775644.230000079</v>
      </c>
      <c r="H14" s="36">
        <f>+G14-D14</f>
        <v>-2543262.1199999228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37258107.590000004</v>
      </c>
      <c r="E16" s="44">
        <v>195929793.30000001</v>
      </c>
      <c r="F16" s="44">
        <v>197417782.05000001</v>
      </c>
      <c r="G16" s="44">
        <f>+D16+E16-F16</f>
        <v>35770118.840000004</v>
      </c>
      <c r="H16" s="44">
        <f>+G16-D16</f>
        <v>-1487988.75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5998116.7699999996</v>
      </c>
      <c r="E17" s="44">
        <v>123819533.40000001</v>
      </c>
      <c r="F17" s="44">
        <v>126859464.56</v>
      </c>
      <c r="G17" s="44">
        <f t="shared" ref="G17:G22" si="1">+D17+E17-F17</f>
        <v>2958185.6099999994</v>
      </c>
      <c r="H17" s="44">
        <f t="shared" ref="H17:H21" si="2">+G17-D17</f>
        <v>-3039931.16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v>4578.0200000000004</v>
      </c>
      <c r="E18" s="44">
        <v>4952679.93</v>
      </c>
      <c r="F18" s="44">
        <v>2946622.28</v>
      </c>
      <c r="G18" s="44">
        <f t="shared" si="1"/>
        <v>2010635.6699999995</v>
      </c>
      <c r="H18" s="44">
        <f t="shared" si="2"/>
        <v>2006057.6499999994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v>21553.97</v>
      </c>
      <c r="E19" s="44">
        <v>21399.86</v>
      </c>
      <c r="F19" s="44">
        <v>42799.72</v>
      </c>
      <c r="G19" s="44">
        <f t="shared" si="1"/>
        <v>154.11000000000058</v>
      </c>
      <c r="H19" s="44">
        <f t="shared" si="2"/>
        <v>-21399.86</v>
      </c>
      <c r="I19" s="42"/>
      <c r="J19" s="5"/>
      <c r="K19" s="38" t="str">
        <f>IF(G19=[1]ESF!D19," ","Error")</f>
        <v>Error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5">
        <f>+[1]ESF!E20</f>
        <v>0</v>
      </c>
      <c r="E20" s="45">
        <v>0</v>
      </c>
      <c r="F20" s="45">
        <v>0</v>
      </c>
      <c r="G20" s="44">
        <f t="shared" si="1"/>
        <v>0</v>
      </c>
      <c r="H20" s="44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5">
        <f>+[1]ESF!E21</f>
        <v>0</v>
      </c>
      <c r="E21" s="45">
        <v>0</v>
      </c>
      <c r="F21" s="45">
        <v>0</v>
      </c>
      <c r="G21" s="44">
        <f t="shared" si="1"/>
        <v>0</v>
      </c>
      <c r="H21" s="44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5">
        <f>+[1]ESF!E22</f>
        <v>36550</v>
      </c>
      <c r="E22" s="45">
        <v>0</v>
      </c>
      <c r="F22" s="45">
        <v>0</v>
      </c>
      <c r="G22" s="44">
        <f t="shared" si="1"/>
        <v>36550</v>
      </c>
      <c r="H22" s="44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135872718.88</v>
      </c>
      <c r="E24" s="36">
        <f>SUM(E26:E34)</f>
        <v>7176674.9400000004</v>
      </c>
      <c r="F24" s="36">
        <f>SUM(F26:F34)</f>
        <v>12458551.949999999</v>
      </c>
      <c r="G24" s="36">
        <f>+D24+E24-F24</f>
        <v>130590841.86999999</v>
      </c>
      <c r="H24" s="36">
        <f>+G24-D24</f>
        <v>-5281877.0100000054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5">
        <f>+[1]ESF!E29</f>
        <v>0</v>
      </c>
      <c r="E26" s="45">
        <v>0</v>
      </c>
      <c r="F26" s="45">
        <v>0</v>
      </c>
      <c r="G26" s="44">
        <f>+D26+E26-F26</f>
        <v>0</v>
      </c>
      <c r="H26" s="44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5">
        <f>+[1]ESF!E30</f>
        <v>0</v>
      </c>
      <c r="E27" s="45">
        <v>0</v>
      </c>
      <c r="F27" s="45">
        <v>0</v>
      </c>
      <c r="G27" s="44">
        <f t="shared" ref="G27:G34" si="3">+D27+E27-F27</f>
        <v>0</v>
      </c>
      <c r="H27" s="44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5">
        <v>96802481.900000006</v>
      </c>
      <c r="E28" s="45">
        <v>0</v>
      </c>
      <c r="F28" s="45">
        <v>0</v>
      </c>
      <c r="G28" s="44">
        <f t="shared" si="3"/>
        <v>96802481.900000006</v>
      </c>
      <c r="H28" s="44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5">
        <v>84520080.120000005</v>
      </c>
      <c r="E29" s="45">
        <v>6107271.7000000002</v>
      </c>
      <c r="F29" s="45">
        <v>8029124.8600000003</v>
      </c>
      <c r="G29" s="44">
        <f t="shared" si="3"/>
        <v>82598226.960000008</v>
      </c>
      <c r="H29" s="44">
        <f t="shared" si="4"/>
        <v>-1921853.1599999964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5">
        <f>+[1]ESF!E33</f>
        <v>0</v>
      </c>
      <c r="E30" s="44">
        <v>0</v>
      </c>
      <c r="F30" s="44">
        <v>0</v>
      </c>
      <c r="G30" s="44">
        <f t="shared" si="3"/>
        <v>0</v>
      </c>
      <c r="H30" s="44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5">
        <v>-45449843.140000001</v>
      </c>
      <c r="E31" s="45">
        <v>1069403.24</v>
      </c>
      <c r="F31" s="45">
        <v>4429427.09</v>
      </c>
      <c r="G31" s="44">
        <f t="shared" si="3"/>
        <v>-48809866.989999995</v>
      </c>
      <c r="H31" s="44">
        <f t="shared" si="4"/>
        <v>-3360023.849999994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5">
        <f>+[1]ESF!E35</f>
        <v>0</v>
      </c>
      <c r="E32" s="45">
        <v>0</v>
      </c>
      <c r="F32" s="45">
        <v>0</v>
      </c>
      <c r="G32" s="44">
        <f t="shared" si="3"/>
        <v>0</v>
      </c>
      <c r="H32" s="44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5">
        <f>+[1]ESF!E36</f>
        <v>0</v>
      </c>
      <c r="E33" s="45">
        <v>0</v>
      </c>
      <c r="F33" s="45">
        <v>0</v>
      </c>
      <c r="G33" s="44">
        <f t="shared" si="3"/>
        <v>0</v>
      </c>
      <c r="H33" s="44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5">
        <f>+[1]ESF!E37</f>
        <v>0</v>
      </c>
      <c r="E34" s="45">
        <v>0</v>
      </c>
      <c r="F34" s="45">
        <v>0</v>
      </c>
      <c r="G34" s="44">
        <f t="shared" si="3"/>
        <v>0</v>
      </c>
      <c r="H34" s="44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2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/>
      <c r="F41" s="66" t="s">
        <v>35</v>
      </c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/>
      <c r="F42" s="68" t="s">
        <v>37</v>
      </c>
      <c r="G42" s="68"/>
      <c r="H42" s="68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8"/>
      <c r="G43" s="68"/>
      <c r="H43" s="68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F41:H41"/>
    <mergeCell ref="B42:C42"/>
    <mergeCell ref="F42:H43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2017-07-06T15:31:50Z</dcterms:created>
  <dcterms:modified xsi:type="dcterms:W3CDTF">2017-07-06T15:32:07Z</dcterms:modified>
</cp:coreProperties>
</file>