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3T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ECSF!$A$1:$K$63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I46" i="1"/>
  <c r="J46" i="1" s="1"/>
  <c r="J44" i="1"/>
  <c r="I40" i="1"/>
  <c r="J40" i="1" s="1"/>
  <c r="J36" i="1" s="1"/>
  <c r="J38" i="1"/>
  <c r="D34" i="1"/>
  <c r="E34" i="1" s="1"/>
  <c r="E33" i="1"/>
  <c r="D33" i="1"/>
  <c r="I32" i="1"/>
  <c r="J32" i="1" s="1"/>
  <c r="E32" i="1"/>
  <c r="D32" i="1"/>
  <c r="I31" i="1"/>
  <c r="J31" i="1" s="1"/>
  <c r="E31" i="1"/>
  <c r="D31" i="1"/>
  <c r="I30" i="1"/>
  <c r="J30" i="1" s="1"/>
  <c r="E30" i="1"/>
  <c r="D30" i="1"/>
  <c r="I29" i="1"/>
  <c r="J29" i="1" s="1"/>
  <c r="E29" i="1"/>
  <c r="D29" i="1"/>
  <c r="I28" i="1"/>
  <c r="J28" i="1" s="1"/>
  <c r="E28" i="1"/>
  <c r="D28" i="1"/>
  <c r="I27" i="1"/>
  <c r="I25" i="1" s="1"/>
  <c r="I12" i="1" s="1"/>
  <c r="E27" i="1"/>
  <c r="D27" i="1"/>
  <c r="D26" i="1"/>
  <c r="E26" i="1" s="1"/>
  <c r="E24" i="1" s="1"/>
  <c r="D24" i="1"/>
  <c r="J23" i="1"/>
  <c r="I23" i="1"/>
  <c r="I22" i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D14" i="1" s="1"/>
  <c r="D12" i="1" s="1"/>
  <c r="I17" i="1"/>
  <c r="J17" i="1" s="1"/>
  <c r="E17" i="1"/>
  <c r="J16" i="1"/>
  <c r="D16" i="1"/>
  <c r="I14" i="1"/>
  <c r="J14" i="1" l="1"/>
  <c r="J42" i="1"/>
  <c r="J34" i="1" s="1"/>
  <c r="E18" i="1"/>
  <c r="E14" i="1" s="1"/>
  <c r="E12" i="1" s="1"/>
  <c r="I36" i="1"/>
  <c r="J52" i="1"/>
  <c r="J50" i="1" s="1"/>
  <c r="J27" i="1"/>
  <c r="J25" i="1" s="1"/>
  <c r="I42" i="1"/>
  <c r="J12" i="1" l="1"/>
  <c r="I34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<sst xmlns="http://schemas.openxmlformats.org/spreadsheetml/2006/main" count="66" uniqueCount="63">
  <si>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</si>
  <si>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2015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</si>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</sst>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3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>
        <row r="16">
          <cell r="D16">
            <v>41728495.270000003</v>
          </cell>
          <cell r="E16">
            <v>37258107.590000004</v>
          </cell>
          <cell r="I16">
            <v>-5068746.96</v>
          </cell>
          <cell r="J16">
            <v>-11972790.949999999</v>
          </cell>
        </row>
        <row r="17">
          <cell r="D17">
            <v>2129374.87</v>
          </cell>
          <cell r="E17">
            <v>5998116.7699999996</v>
          </cell>
          <cell r="I17">
            <v>0</v>
          </cell>
          <cell r="J17">
            <v>0</v>
          </cell>
        </row>
        <row r="18">
          <cell r="D18">
            <v>1781037</v>
          </cell>
          <cell r="E18">
            <v>4578.0200000000004</v>
          </cell>
          <cell r="I18">
            <v>0</v>
          </cell>
          <cell r="J18">
            <v>0</v>
          </cell>
        </row>
        <row r="19">
          <cell r="D19">
            <v>21553.97</v>
          </cell>
          <cell r="E19">
            <v>21553.97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-22365</v>
          </cell>
          <cell r="J21">
            <v>-10500</v>
          </cell>
        </row>
        <row r="22">
          <cell r="D22">
            <v>36550</v>
          </cell>
          <cell r="E22">
            <v>36550</v>
          </cell>
          <cell r="I22">
            <v>-758976.56</v>
          </cell>
        </row>
        <row r="23">
          <cell r="I23">
            <v>-4105380.7</v>
          </cell>
          <cell r="J23">
            <v>-111148.7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96802481.900000006</v>
          </cell>
          <cell r="E31">
            <v>96802481.900000006</v>
          </cell>
          <cell r="I31">
            <v>0</v>
          </cell>
          <cell r="J31">
            <v>0</v>
          </cell>
        </row>
        <row r="32">
          <cell r="D32">
            <v>82911840.459999993</v>
          </cell>
          <cell r="E32">
            <v>84520080.120000005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-44816470.109999999</v>
          </cell>
          <cell r="E34">
            <v>-45449843.140000001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-106155881.19</v>
          </cell>
          <cell r="J44">
            <v>-98342531.730000004</v>
          </cell>
        </row>
        <row r="46">
          <cell r="I46">
            <v>0</v>
          </cell>
          <cell r="J46">
            <v>0</v>
          </cell>
        </row>
        <row r="50">
          <cell r="I50">
            <v>-872912.17</v>
          </cell>
          <cell r="J50">
            <v>5343901.95</v>
          </cell>
        </row>
        <row r="52">
          <cell r="I52">
            <v>0</v>
          </cell>
          <cell r="J52">
            <v>0</v>
          </cell>
        </row>
        <row r="53">
          <cell r="I53">
            <v>-758976.56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80" zoomScaleNormal="80" zoomScalePageLayoutView="80" workbookViewId="0">
      <selection activeCell="L34" sqref="L3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1"/>
      <c r="I5" s="9"/>
      <c r="J5" s="9"/>
    </row>
    <row r="6" spans="1:13" ht="3" customHeight="1" x14ac:dyDescent="0.2">
      <c r="A6" s="12"/>
      <c r="B6" s="12"/>
      <c r="C6" s="12"/>
      <c r="D6" s="12"/>
      <c r="E6" s="12"/>
      <c r="F6" s="12"/>
    </row>
    <row r="7" spans="1:13" s="16" customFormat="1" ht="3" customHeight="1" x14ac:dyDescent="0.2">
      <c r="A7" s="7"/>
      <c r="B7" s="14"/>
      <c r="C7" s="14"/>
      <c r="D7" s="14"/>
      <c r="E7" s="14"/>
      <c r="F7" s="15"/>
      <c r="H7" s="17"/>
    </row>
    <row r="8" spans="1:13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3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3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3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3" x14ac:dyDescent="0.2">
      <c r="A12" s="35"/>
      <c r="B12" s="36" t="s">
        <v>8</v>
      </c>
      <c r="C12" s="36"/>
      <c r="D12" s="37">
        <f>D14+D24</f>
        <v>5476981.5600000117</v>
      </c>
      <c r="E12" s="37">
        <f>E14+E24</f>
        <v>6880219.6900000013</v>
      </c>
      <c r="F12" s="34"/>
      <c r="G12" s="36" t="s">
        <v>9</v>
      </c>
      <c r="H12" s="36"/>
      <c r="I12" s="37">
        <f>I14+I25</f>
        <v>4765073.5600000005</v>
      </c>
      <c r="J12" s="37">
        <f>J14+J25</f>
        <v>6904043.9899999993</v>
      </c>
      <c r="K12" s="30"/>
      <c r="L12" s="38"/>
      <c r="M12" s="38"/>
    </row>
    <row r="13" spans="1:13" x14ac:dyDescent="0.2">
      <c r="A13" s="39"/>
      <c r="B13" s="40"/>
      <c r="C13" s="41"/>
      <c r="D13" s="42"/>
      <c r="E13" s="42"/>
      <c r="F13" s="34"/>
      <c r="G13" s="40"/>
      <c r="H13" s="40"/>
      <c r="I13" s="42"/>
      <c r="J13" s="42"/>
      <c r="K13" s="30"/>
      <c r="M13" s="38"/>
    </row>
    <row r="14" spans="1:13" x14ac:dyDescent="0.2">
      <c r="A14" s="39"/>
      <c r="B14" s="36" t="s">
        <v>10</v>
      </c>
      <c r="C14" s="36"/>
      <c r="D14" s="37">
        <f>SUM(D16:D22)</f>
        <v>3868741.9</v>
      </c>
      <c r="E14" s="37">
        <f>SUM(E16:E22)</f>
        <v>6246846.6600000001</v>
      </c>
      <c r="F14" s="34"/>
      <c r="G14" s="36" t="s">
        <v>11</v>
      </c>
      <c r="H14" s="36"/>
      <c r="I14" s="37">
        <f>SUM(I16:I23)</f>
        <v>4765073.5600000005</v>
      </c>
      <c r="J14" s="37">
        <f>SUM(J16:J23)</f>
        <v>6904043.9899999993</v>
      </c>
      <c r="K14" s="30"/>
    </row>
    <row r="15" spans="1:13" x14ac:dyDescent="0.2">
      <c r="A15" s="39"/>
      <c r="B15" s="40"/>
      <c r="C15" s="43"/>
      <c r="D15" s="42"/>
      <c r="E15" s="42"/>
      <c r="F15" s="34"/>
      <c r="G15" s="40"/>
      <c r="H15" s="40"/>
      <c r="I15" s="42"/>
      <c r="J15" s="42"/>
      <c r="K15" s="30"/>
    </row>
    <row r="16" spans="1:13" x14ac:dyDescent="0.2">
      <c r="A16" s="35"/>
      <c r="B16" s="44" t="s">
        <v>12</v>
      </c>
      <c r="C16" s="44"/>
      <c r="D16" s="45">
        <f>IF([1]ESF!D16&lt;[1]ESF!E16,[1]ESF!E16-[1]ESF!D16,0)</f>
        <v>0</v>
      </c>
      <c r="E16" s="45">
        <v>4470387.68</v>
      </c>
      <c r="F16" s="34"/>
      <c r="G16" s="44" t="s">
        <v>13</v>
      </c>
      <c r="H16" s="44"/>
      <c r="I16" s="45">
        <v>0</v>
      </c>
      <c r="J16" s="45">
        <f>IF(I16&gt;0,0,[1]ESF!I16-[1]ESF!J16)</f>
        <v>6904043.9899999993</v>
      </c>
      <c r="K16" s="30"/>
    </row>
    <row r="17" spans="1:11" x14ac:dyDescent="0.2">
      <c r="A17" s="35"/>
      <c r="B17" s="44" t="s">
        <v>14</v>
      </c>
      <c r="C17" s="44"/>
      <c r="D17" s="45">
        <v>3868741.9</v>
      </c>
      <c r="E17" s="45">
        <f>IF(D17&gt;0,0,[1]ESF!D17-[1]ESF!E17)</f>
        <v>0</v>
      </c>
      <c r="F17" s="34"/>
      <c r="G17" s="44" t="s">
        <v>15</v>
      </c>
      <c r="H17" s="44"/>
      <c r="I17" s="45">
        <f>IF([1]ESF!I17&gt;[1]ESF!J17,[1]ESF!I17-[1]ESF!J17,0)</f>
        <v>0</v>
      </c>
      <c r="J17" s="45">
        <f>IF(I17&gt;0,0,[1]ESF!J17-[1]ESF!I17)</f>
        <v>0</v>
      </c>
      <c r="K17" s="30"/>
    </row>
    <row r="18" spans="1:11" x14ac:dyDescent="0.2">
      <c r="A18" s="35"/>
      <c r="B18" s="44" t="s">
        <v>16</v>
      </c>
      <c r="C18" s="44"/>
      <c r="D18" s="45">
        <f>IF([1]ESF!D18&lt;[1]ESF!E18,[1]ESF!E18-[1]ESF!D18,0)</f>
        <v>0</v>
      </c>
      <c r="E18" s="45">
        <f>IF(D18&gt;0,0,[1]ESF!D18-[1]ESF!E18)</f>
        <v>1776458.98</v>
      </c>
      <c r="F18" s="34"/>
      <c r="G18" s="44" t="s">
        <v>17</v>
      </c>
      <c r="H18" s="44"/>
      <c r="I18" s="45">
        <f>IF([1]ESF!I18&gt;[1]ESF!J18,[1]ESF!I18-[1]ESF!J18,0)</f>
        <v>0</v>
      </c>
      <c r="J18" s="45">
        <f>IF(I18&gt;0,0,[1]ESF!J18-[1]ESF!I18)</f>
        <v>0</v>
      </c>
      <c r="K18" s="30"/>
    </row>
    <row r="19" spans="1:11" x14ac:dyDescent="0.2">
      <c r="A19" s="35"/>
      <c r="B19" s="44" t="s">
        <v>18</v>
      </c>
      <c r="C19" s="44"/>
      <c r="D19" s="45">
        <f>IF([1]ESF!D19&lt;[1]ESF!E19,[1]ESF!E19-[1]ESF!D19,0)</f>
        <v>0</v>
      </c>
      <c r="E19" s="45">
        <f>IF(D19&gt;0,0,[1]ESF!D19-[1]ESF!E19)</f>
        <v>0</v>
      </c>
      <c r="F19" s="34"/>
      <c r="G19" s="44" t="s">
        <v>19</v>
      </c>
      <c r="H19" s="44"/>
      <c r="I19" s="45">
        <f>IF([1]ESF!I19&gt;[1]ESF!J19,[1]ESF!I19-[1]ESF!J19,0)</f>
        <v>0</v>
      </c>
      <c r="J19" s="45">
        <f>IF(I19&gt;0,0,[1]ESF!J19-[1]ESF!I19)</f>
        <v>0</v>
      </c>
      <c r="K19" s="30"/>
    </row>
    <row r="20" spans="1:11" x14ac:dyDescent="0.2">
      <c r="A20" s="35"/>
      <c r="B20" s="44" t="s">
        <v>20</v>
      </c>
      <c r="C20" s="44"/>
      <c r="D20" s="45">
        <f>IF([1]ESF!D20&lt;[1]ESF!E20,[1]ESF!E20-[1]ESF!D20,0)</f>
        <v>0</v>
      </c>
      <c r="E20" s="45">
        <f>IF(D20&gt;0,0,[1]ESF!D20-[1]ESF!E20)</f>
        <v>0</v>
      </c>
      <c r="F20" s="34"/>
      <c r="G20" s="44" t="s">
        <v>21</v>
      </c>
      <c r="H20" s="44"/>
      <c r="I20" s="45">
        <f>IF([1]ESF!I20&gt;[1]ESF!J20,[1]ESF!I20-[1]ESF!J20,0)</f>
        <v>0</v>
      </c>
      <c r="J20" s="45">
        <f>IF(I20&gt;0,0,[1]ESF!J20-[1]ESF!I20)</f>
        <v>0</v>
      </c>
      <c r="K20" s="30"/>
    </row>
    <row r="21" spans="1:11" ht="25.5" customHeight="1" x14ac:dyDescent="0.2">
      <c r="A21" s="35"/>
      <c r="B21" s="44" t="s">
        <v>22</v>
      </c>
      <c r="C21" s="44"/>
      <c r="D21" s="45">
        <f>IF([1]ESF!D21&lt;[1]ESF!E21,[1]ESF!E21-[1]ESF!D21,0)</f>
        <v>0</v>
      </c>
      <c r="E21" s="45">
        <f>IF(D21&gt;0,0,[1]ESF!D21-[1]ESF!E21)</f>
        <v>0</v>
      </c>
      <c r="F21" s="34"/>
      <c r="G21" s="46" t="s">
        <v>23</v>
      </c>
      <c r="H21" s="46"/>
      <c r="I21" s="45">
        <f>IF([1]ESF!I21&lt;[1]ESF!J21,[1]ESF!J21-[1]ESF!I21,0)</f>
        <v>11865</v>
      </c>
      <c r="J21" s="45">
        <f>IF(I21&gt;0,0,[1]ESF!J21-[1]ESF!I21)</f>
        <v>0</v>
      </c>
      <c r="K21" s="30"/>
    </row>
    <row r="22" spans="1:11" x14ac:dyDescent="0.2">
      <c r="A22" s="35"/>
      <c r="B22" s="44" t="s">
        <v>24</v>
      </c>
      <c r="C22" s="44"/>
      <c r="D22" s="45">
        <f>IF([1]ESF!D22&lt;[1]ESF!E22,[1]ESF!E22-[1]ESF!D22,0)</f>
        <v>0</v>
      </c>
      <c r="E22" s="45">
        <f>IF(D22&gt;0,0,[1]ESF!D22-[1]ESF!E22)</f>
        <v>0</v>
      </c>
      <c r="F22" s="34"/>
      <c r="G22" s="44" t="s">
        <v>25</v>
      </c>
      <c r="H22" s="44"/>
      <c r="I22" s="45">
        <f>-(IF(H22&gt;0,0,[1]ESF!I22-[1]ESF!H22))</f>
        <v>758976.56</v>
      </c>
      <c r="J22" s="45">
        <v>0</v>
      </c>
      <c r="K22" s="30"/>
    </row>
    <row r="23" spans="1:11" x14ac:dyDescent="0.2">
      <c r="A23" s="39"/>
      <c r="B23" s="40"/>
      <c r="C23" s="43"/>
      <c r="D23" s="42"/>
      <c r="E23" s="42"/>
      <c r="F23" s="34"/>
      <c r="G23" s="44" t="s">
        <v>26</v>
      </c>
      <c r="H23" s="44"/>
      <c r="I23" s="45">
        <f>IF([1]ESF!I23&lt;[1]ESF!J23,[1]ESF!J23-[1]ESF!I23,0)</f>
        <v>3994232</v>
      </c>
      <c r="J23" s="45">
        <f>IF(I23&gt;0,0,[1]ESF!J23-[1]ESF!I23)</f>
        <v>0</v>
      </c>
      <c r="K23" s="30"/>
    </row>
    <row r="24" spans="1:11" x14ac:dyDescent="0.2">
      <c r="A24" s="39"/>
      <c r="B24" s="36" t="s">
        <v>27</v>
      </c>
      <c r="C24" s="36"/>
      <c r="D24" s="37">
        <f>SUM(D26:D34)</f>
        <v>1608239.6600000113</v>
      </c>
      <c r="E24" s="37">
        <f>SUM(E26:E34)</f>
        <v>633373.03000000119</v>
      </c>
      <c r="F24" s="34"/>
      <c r="G24" s="40"/>
      <c r="H24" s="40"/>
      <c r="I24" s="42"/>
      <c r="J24" s="42"/>
      <c r="K24" s="30"/>
    </row>
    <row r="25" spans="1:11" x14ac:dyDescent="0.2">
      <c r="A25" s="39"/>
      <c r="B25" s="40"/>
      <c r="C25" s="43"/>
      <c r="D25" s="42"/>
      <c r="E25" s="42"/>
      <c r="F25" s="34"/>
      <c r="G25" s="47" t="s">
        <v>28</v>
      </c>
      <c r="H25" s="47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4" t="s">
        <v>29</v>
      </c>
      <c r="C26" s="44"/>
      <c r="D26" s="45">
        <f>IF([1]ESF!D29&lt;[1]ESF!E29,[1]ESF!E29-[1]ESF!D29,0)</f>
        <v>0</v>
      </c>
      <c r="E26" s="45">
        <f>IF(D26&gt;0,0,[1]ESF!D29-[1]ESF!E29)</f>
        <v>0</v>
      </c>
      <c r="F26" s="34"/>
      <c r="G26" s="40"/>
      <c r="H26" s="40"/>
      <c r="I26" s="42"/>
      <c r="J26" s="42"/>
      <c r="K26" s="30"/>
    </row>
    <row r="27" spans="1:11" x14ac:dyDescent="0.2">
      <c r="A27" s="35"/>
      <c r="B27" s="44" t="s">
        <v>30</v>
      </c>
      <c r="C27" s="44"/>
      <c r="D27" s="45">
        <f>IF([1]ESF!D30&lt;[1]ESF!E30,[1]ESF!E30-[1]ESF!D30,0)</f>
        <v>0</v>
      </c>
      <c r="E27" s="45">
        <f>IF(D27&gt;0,0,[1]ESF!D30-[1]ESF!E30)</f>
        <v>0</v>
      </c>
      <c r="F27" s="34"/>
      <c r="G27" s="44" t="s">
        <v>31</v>
      </c>
      <c r="H27" s="44"/>
      <c r="I27" s="45">
        <f>IF([1]ESF!I29&gt;[1]ESF!J29,[1]ESF!I29-[1]ESF!J29,0)</f>
        <v>0</v>
      </c>
      <c r="J27" s="45">
        <f>IF(I27&gt;0,0,[1]ESF!J29-[1]ESF!I29)</f>
        <v>0</v>
      </c>
      <c r="K27" s="30"/>
    </row>
    <row r="28" spans="1:11" x14ac:dyDescent="0.2">
      <c r="A28" s="35"/>
      <c r="B28" s="44" t="s">
        <v>32</v>
      </c>
      <c r="C28" s="44"/>
      <c r="D28" s="45">
        <f>IF([1]ESF!D31&lt;[1]ESF!E31,[1]ESF!E31-[1]ESF!D31,0)</f>
        <v>0</v>
      </c>
      <c r="E28" s="45">
        <f>IF(D28&gt;0,0,[1]ESF!D31-[1]ESF!E31)</f>
        <v>0</v>
      </c>
      <c r="F28" s="34"/>
      <c r="G28" s="44" t="s">
        <v>33</v>
      </c>
      <c r="H28" s="44"/>
      <c r="I28" s="45">
        <f>IF([1]ESF!I30&gt;[1]ESF!J30,[1]ESF!I30-[1]ESF!J30,0)</f>
        <v>0</v>
      </c>
      <c r="J28" s="45">
        <f>IF(I28&gt;0,0,[1]ESF!J30-[1]ESF!I30)</f>
        <v>0</v>
      </c>
      <c r="K28" s="30"/>
    </row>
    <row r="29" spans="1:11" x14ac:dyDescent="0.2">
      <c r="A29" s="35"/>
      <c r="B29" s="44" t="s">
        <v>34</v>
      </c>
      <c r="C29" s="44"/>
      <c r="D29" s="45">
        <f>IF([1]ESF!D32&lt;[1]ESF!E32,[1]ESF!E32-[1]ESF!D32,0)</f>
        <v>1608239.6600000113</v>
      </c>
      <c r="E29" s="45">
        <f>IF(D29&gt;0,0,[1]ESF!D32-[1]ESF!E32)</f>
        <v>0</v>
      </c>
      <c r="F29" s="34"/>
      <c r="G29" s="44" t="s">
        <v>35</v>
      </c>
      <c r="H29" s="44"/>
      <c r="I29" s="45">
        <f>IF([1]ESF!I31&gt;[1]ESF!J31,[1]ESF!I31-[1]ESF!J31,0)</f>
        <v>0</v>
      </c>
      <c r="J29" s="45">
        <f>IF(I29&gt;0,0,[1]ESF!J31-[1]ESF!I31)</f>
        <v>0</v>
      </c>
      <c r="K29" s="30"/>
    </row>
    <row r="30" spans="1:11" x14ac:dyDescent="0.2">
      <c r="A30" s="35"/>
      <c r="B30" s="44" t="s">
        <v>36</v>
      </c>
      <c r="C30" s="44"/>
      <c r="D30" s="45">
        <f>IF([1]ESF!D33&lt;[1]ESF!E33,[1]ESF!E33-[1]ESF!D33,0)</f>
        <v>0</v>
      </c>
      <c r="E30" s="45">
        <f>IF(D30&gt;0,0,[1]ESF!D33-[1]ESF!E33)</f>
        <v>0</v>
      </c>
      <c r="F30" s="34"/>
      <c r="G30" s="44" t="s">
        <v>37</v>
      </c>
      <c r="H30" s="44"/>
      <c r="I30" s="45">
        <f>IF([1]ESF!I32&gt;[1]ESF!J32,[1]ESF!I32-[1]ESF!J32,0)</f>
        <v>0</v>
      </c>
      <c r="J30" s="45">
        <f>IF(I30&gt;0,0,[1]ESF!J32-[1]ESF!I32)</f>
        <v>0</v>
      </c>
      <c r="K30" s="30"/>
    </row>
    <row r="31" spans="1:11" ht="26.1" customHeight="1" x14ac:dyDescent="0.2">
      <c r="A31" s="35"/>
      <c r="B31" s="46" t="s">
        <v>38</v>
      </c>
      <c r="C31" s="46"/>
      <c r="D31" s="45">
        <f>IF([1]ESF!D34&lt;[1]ESF!E34,[1]ESF!E34-[1]ESF!D34,0)</f>
        <v>0</v>
      </c>
      <c r="E31" s="45">
        <f>IF(D31&gt;0,0,[1]ESF!D34-[1]ESF!E34)</f>
        <v>633373.03000000119</v>
      </c>
      <c r="F31" s="34"/>
      <c r="G31" s="46" t="s">
        <v>39</v>
      </c>
      <c r="H31" s="46"/>
      <c r="I31" s="45">
        <f>IF([1]ESF!I33&gt;[1]ESF!J33,[1]ESF!I33-[1]ESF!J33,0)</f>
        <v>0</v>
      </c>
      <c r="J31" s="45">
        <f>IF(I31&gt;0,0,[1]ESF!J33-[1]ESF!I33)</f>
        <v>0</v>
      </c>
      <c r="K31" s="30"/>
    </row>
    <row r="32" spans="1:11" x14ac:dyDescent="0.2">
      <c r="A32" s="35"/>
      <c r="B32" s="44" t="s">
        <v>40</v>
      </c>
      <c r="C32" s="44"/>
      <c r="D32" s="45">
        <f>IF([1]ESF!D35&lt;[1]ESF!E35,[1]ESF!E35-[1]ESF!D35,0)</f>
        <v>0</v>
      </c>
      <c r="E32" s="45">
        <f>IF(D32&gt;0,0,[1]ESF!D35-[1]ESF!E35)</f>
        <v>0</v>
      </c>
      <c r="F32" s="34"/>
      <c r="G32" s="44" t="s">
        <v>41</v>
      </c>
      <c r="H32" s="44"/>
      <c r="I32" s="45">
        <f>IF([1]ESF!I34&gt;[1]ESF!J34,[1]ESF!I34-[1]ESF!J34,0)</f>
        <v>0</v>
      </c>
      <c r="J32" s="45">
        <f>IF(I32&gt;0,0,[1]ESF!J34-[1]ESF!I34)</f>
        <v>0</v>
      </c>
      <c r="K32" s="30"/>
    </row>
    <row r="33" spans="1:13" ht="25.5" customHeight="1" x14ac:dyDescent="0.2">
      <c r="A33" s="35"/>
      <c r="B33" s="46" t="s">
        <v>42</v>
      </c>
      <c r="C33" s="46"/>
      <c r="D33" s="45">
        <f>IF([1]ESF!D36&lt;[1]ESF!E36,[1]ESF!E36-[1]ESF!D36,0)</f>
        <v>0</v>
      </c>
      <c r="E33" s="45">
        <f>IF(D33&gt;0,0,[1]ESF!D36-[1]ESF!E36)</f>
        <v>0</v>
      </c>
      <c r="F33" s="34"/>
      <c r="G33" s="40"/>
      <c r="H33" s="40"/>
      <c r="I33" s="48"/>
      <c r="J33" s="48"/>
      <c r="K33" s="30"/>
    </row>
    <row r="34" spans="1:13" x14ac:dyDescent="0.2">
      <c r="A34" s="35"/>
      <c r="B34" s="44" t="s">
        <v>43</v>
      </c>
      <c r="C34" s="44"/>
      <c r="D34" s="45">
        <f>IF([1]ESF!D37&lt;[1]ESF!E37,[1]ESF!E37-[1]ESF!D37,0)</f>
        <v>0</v>
      </c>
      <c r="E34" s="45">
        <f>IF(D34&gt;0,0,[1]ESF!D37-[1]ESF!E37)</f>
        <v>0</v>
      </c>
      <c r="F34" s="34"/>
      <c r="G34" s="36" t="s">
        <v>44</v>
      </c>
      <c r="H34" s="36"/>
      <c r="I34" s="37">
        <f>I36+I42+I50</f>
        <v>14789140.140000001</v>
      </c>
      <c r="J34" s="37">
        <f>J36+J42+J50</f>
        <v>11246931.58</v>
      </c>
      <c r="K34" s="30"/>
      <c r="L34" s="38"/>
      <c r="M34" s="38"/>
    </row>
    <row r="35" spans="1:13" x14ac:dyDescent="0.2">
      <c r="A35" s="39"/>
      <c r="B35" s="40"/>
      <c r="C35" s="43"/>
      <c r="D35" s="48"/>
      <c r="E35" s="48"/>
      <c r="F35" s="34"/>
      <c r="G35" s="40"/>
      <c r="H35" s="40"/>
      <c r="I35" s="42"/>
      <c r="J35" s="42"/>
      <c r="K35" s="30"/>
    </row>
    <row r="36" spans="1:13" x14ac:dyDescent="0.2">
      <c r="A36" s="35"/>
      <c r="B36" s="16"/>
      <c r="C36" s="16"/>
      <c r="D36" s="49"/>
      <c r="E36" s="16"/>
      <c r="F36" s="34"/>
      <c r="G36" s="36" t="s">
        <v>45</v>
      </c>
      <c r="H36" s="36"/>
      <c r="I36" s="37">
        <f>SUM(I38:I40)</f>
        <v>7813349.46</v>
      </c>
      <c r="J36" s="37">
        <f>SUM(J38:J40)</f>
        <v>5139846.75</v>
      </c>
      <c r="K36" s="30"/>
    </row>
    <row r="37" spans="1:13" x14ac:dyDescent="0.2">
      <c r="A37" s="39"/>
      <c r="B37" s="16"/>
      <c r="C37" s="16"/>
      <c r="D37" s="16"/>
      <c r="E37" s="16"/>
      <c r="F37" s="34"/>
      <c r="G37" s="40"/>
      <c r="H37" s="40"/>
      <c r="I37" s="42"/>
      <c r="J37" s="42"/>
      <c r="K37" s="30"/>
    </row>
    <row r="38" spans="1:13" x14ac:dyDescent="0.2">
      <c r="A38" s="35"/>
      <c r="B38" s="16"/>
      <c r="C38" s="16"/>
      <c r="D38" s="16"/>
      <c r="E38" s="16"/>
      <c r="F38" s="34"/>
      <c r="G38" s="44" t="s">
        <v>46</v>
      </c>
      <c r="H38" s="44"/>
      <c r="I38" s="45">
        <v>7813349.46</v>
      </c>
      <c r="J38" s="45">
        <f>IF(I38&gt;0,0,[1]ESF!J44-[1]ESF!I44)</f>
        <v>0</v>
      </c>
      <c r="K38" s="30"/>
    </row>
    <row r="39" spans="1:13" x14ac:dyDescent="0.2">
      <c r="A39" s="39"/>
      <c r="B39" s="16"/>
      <c r="C39" s="16"/>
      <c r="D39" s="16"/>
      <c r="E39" s="16"/>
      <c r="F39" s="34"/>
      <c r="G39" s="44" t="s">
        <v>47</v>
      </c>
      <c r="H39" s="44"/>
      <c r="I39" s="45">
        <v>0</v>
      </c>
      <c r="J39" s="45">
        <v>5139846.75</v>
      </c>
      <c r="K39" s="30"/>
    </row>
    <row r="40" spans="1:13" x14ac:dyDescent="0.2">
      <c r="A40" s="35"/>
      <c r="B40" s="16"/>
      <c r="C40" s="16"/>
      <c r="D40" s="16"/>
      <c r="E40" s="16"/>
      <c r="F40" s="34"/>
      <c r="G40" s="44" t="s">
        <v>48</v>
      </c>
      <c r="H40" s="44"/>
      <c r="I40" s="45">
        <f>IF([1]ESF!I46&gt;[1]ESF!J46,[1]ESF!I46-[1]ESF!J46,0)</f>
        <v>0</v>
      </c>
      <c r="J40" s="45">
        <f>IF(I40&gt;0,0,[1]ESF!J46-[1]ESF!I46)</f>
        <v>0</v>
      </c>
      <c r="K40" s="30"/>
    </row>
    <row r="41" spans="1:13" x14ac:dyDescent="0.2">
      <c r="A41" s="35"/>
      <c r="B41" s="16"/>
      <c r="C41" s="16"/>
      <c r="D41" s="16"/>
      <c r="E41" s="16"/>
      <c r="F41" s="34"/>
      <c r="G41" s="40"/>
      <c r="H41" s="40"/>
      <c r="I41" s="42"/>
      <c r="J41" s="42"/>
      <c r="K41" s="30"/>
    </row>
    <row r="42" spans="1:13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6975790.6799999997</v>
      </c>
      <c r="J42" s="37">
        <f>SUM(J44:J48)</f>
        <v>6107084.8300000001</v>
      </c>
      <c r="K42" s="30"/>
    </row>
    <row r="43" spans="1:13" x14ac:dyDescent="0.2">
      <c r="A43" s="35"/>
      <c r="B43" s="16"/>
      <c r="C43" s="16"/>
      <c r="D43" s="16"/>
      <c r="E43" s="16"/>
      <c r="F43" s="34"/>
      <c r="G43" s="40"/>
      <c r="H43" s="40"/>
      <c r="I43" s="42"/>
      <c r="J43" s="42"/>
      <c r="K43" s="30"/>
    </row>
    <row r="44" spans="1:13" x14ac:dyDescent="0.2">
      <c r="A44" s="35"/>
      <c r="B44" s="16"/>
      <c r="C44" s="16"/>
      <c r="D44" s="16"/>
      <c r="E44" s="16"/>
      <c r="F44" s="34"/>
      <c r="G44" s="44" t="s">
        <v>50</v>
      </c>
      <c r="H44" s="44"/>
      <c r="I44" s="45">
        <v>6216814.1200000001</v>
      </c>
      <c r="J44" s="45">
        <f>IF(I44&gt;0,0,[1]ESF!J50-[1]ESF!I50)</f>
        <v>0</v>
      </c>
      <c r="K44" s="30"/>
    </row>
    <row r="45" spans="1:13" x14ac:dyDescent="0.2">
      <c r="A45" s="35"/>
      <c r="B45" s="16"/>
      <c r="C45" s="16"/>
      <c r="D45" s="16"/>
      <c r="E45" s="16"/>
      <c r="F45" s="34"/>
      <c r="G45" s="44" t="s">
        <v>51</v>
      </c>
      <c r="H45" s="44"/>
      <c r="I45" s="45">
        <v>0</v>
      </c>
      <c r="J45" s="45">
        <v>6107084.8300000001</v>
      </c>
      <c r="K45" s="30"/>
    </row>
    <row r="46" spans="1:13" x14ac:dyDescent="0.2">
      <c r="A46" s="35"/>
      <c r="B46" s="16"/>
      <c r="C46" s="16"/>
      <c r="D46" s="16"/>
      <c r="E46" s="16"/>
      <c r="F46" s="34"/>
      <c r="G46" s="44" t="s">
        <v>52</v>
      </c>
      <c r="H46" s="44"/>
      <c r="I46" s="45">
        <f>IF([1]ESF!I52&gt;[1]ESF!J52,[1]ESF!I52-[1]ESF!J52,0)</f>
        <v>0</v>
      </c>
      <c r="J46" s="45">
        <f>IF(I46&gt;0,0,[1]ESF!J52-[1]ESF!I52)</f>
        <v>0</v>
      </c>
      <c r="K46" s="30"/>
    </row>
    <row r="47" spans="1:13" x14ac:dyDescent="0.2">
      <c r="A47" s="35"/>
      <c r="B47" s="16"/>
      <c r="C47" s="16"/>
      <c r="D47" s="16"/>
      <c r="E47" s="16"/>
      <c r="F47" s="34"/>
      <c r="G47" s="44" t="s">
        <v>53</v>
      </c>
      <c r="H47" s="44"/>
      <c r="I47" s="45">
        <f>-(IF(H47&gt;0,0,[1]ESF!I53-[1]ESF!H53))</f>
        <v>758976.56</v>
      </c>
      <c r="J47" s="45">
        <v>0</v>
      </c>
      <c r="K47" s="30"/>
    </row>
    <row r="48" spans="1:13" x14ac:dyDescent="0.2">
      <c r="A48" s="39"/>
      <c r="B48" s="16"/>
      <c r="C48" s="16"/>
      <c r="D48" s="16"/>
      <c r="E48" s="16"/>
      <c r="F48" s="34"/>
      <c r="G48" s="44" t="s">
        <v>54</v>
      </c>
      <c r="H48" s="44"/>
      <c r="I48" s="45">
        <f>IF([1]ESF!I54&gt;[1]ESF!J54,[1]ESF!I54-[1]ESF!J54,0)</f>
        <v>0</v>
      </c>
      <c r="J48" s="45">
        <f>IF(I48&gt;0,0,[1]ESF!J54-[1]ESF!I54)</f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40"/>
      <c r="H49" s="40"/>
      <c r="I49" s="42"/>
      <c r="J49" s="42"/>
      <c r="K49" s="30"/>
    </row>
    <row r="50" spans="1:11" ht="26.1" customHeight="1" x14ac:dyDescent="0.2">
      <c r="A50" s="39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40"/>
      <c r="H51" s="40"/>
      <c r="I51" s="42"/>
      <c r="J51" s="42"/>
      <c r="K51" s="30"/>
    </row>
    <row r="52" spans="1:11" x14ac:dyDescent="0.2">
      <c r="A52" s="35"/>
      <c r="B52" s="16"/>
      <c r="C52" s="16"/>
      <c r="D52" s="16"/>
      <c r="E52" s="16"/>
      <c r="F52" s="34"/>
      <c r="G52" s="44" t="s">
        <v>56</v>
      </c>
      <c r="H52" s="44"/>
      <c r="I52" s="45">
        <f>IF([1]ESF!I58&gt;[1]ESF!J58,[1]ESF!I58-[1]ESF!J58,0)</f>
        <v>0</v>
      </c>
      <c r="J52" s="45">
        <f>IF(I52&gt;0,0,[1]ESF!J58-[1]ESF!I58)</f>
        <v>0</v>
      </c>
      <c r="K52" s="30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6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59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/>
      <c r="H60" s="75" t="s">
        <v>60</v>
      </c>
      <c r="I60" s="75"/>
      <c r="J60" s="63"/>
    </row>
    <row r="61" spans="1:11" ht="14.1" customHeight="1" x14ac:dyDescent="0.2">
      <c r="B61" s="76"/>
      <c r="C61" s="77" t="s">
        <v>61</v>
      </c>
      <c r="D61" s="77"/>
      <c r="E61" s="78"/>
      <c r="F61" s="78"/>
      <c r="G61" s="79"/>
      <c r="H61" s="77" t="s">
        <v>62</v>
      </c>
      <c r="I61" s="77"/>
      <c r="J61" s="63"/>
    </row>
    <row r="62" spans="1:11" x14ac:dyDescent="0.2">
      <c r="A62" s="80"/>
      <c r="F62" s="34"/>
      <c r="G62" s="79"/>
      <c r="H62" s="77"/>
      <c r="I62" s="77"/>
    </row>
  </sheetData>
  <sheetProtection formatCells="0" selectLockedCells="1"/>
  <mergeCells count="62">
    <mergeCell ref="G53:H53"/>
    <mergeCell ref="B57:J57"/>
    <mergeCell ref="C60:D60"/>
    <mergeCell ref="H60:I60"/>
    <mergeCell ref="C61:D61"/>
    <mergeCell ref="H61:I62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22047244094491" bottom="0.59055118110236227" header="0" footer="0"/>
  <pageSetup paperSize="119" scale="63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2017-07-05T21:13:52Z</dcterms:created>
  <dcterms:modified xsi:type="dcterms:W3CDTF">2017-07-05T21:14:46Z</dcterms:modified>
</cp:coreProperties>
</file>