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2T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</externalReferences>
  <definedNames>
    <definedName name="A_IMPRESIÓN_IM">#REF!</definedName>
    <definedName name="_xlnm.Print_Area" localSheetId="0">NOTAS!$A$1:$F$499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0" i="1" l="1"/>
  <c r="C480" i="1"/>
  <c r="B480" i="1"/>
  <c r="D468" i="1"/>
  <c r="D459" i="1"/>
  <c r="D440" i="1"/>
  <c r="D426" i="1"/>
  <c r="D419" i="1"/>
  <c r="D432" i="1" s="1"/>
  <c r="C403" i="1"/>
  <c r="C402" i="1"/>
  <c r="C399" i="1"/>
  <c r="C398" i="1"/>
  <c r="B397" i="1"/>
  <c r="C401" i="1" s="1"/>
  <c r="D389" i="1"/>
  <c r="C389" i="1"/>
  <c r="B389" i="1"/>
  <c r="D353" i="1"/>
  <c r="C353" i="1"/>
  <c r="B353" i="1"/>
  <c r="D331" i="1"/>
  <c r="C331" i="1"/>
  <c r="B331" i="1"/>
  <c r="C315" i="1"/>
  <c r="B315" i="1"/>
  <c r="B235" i="1"/>
  <c r="B239" i="1" s="1"/>
  <c r="B231" i="1"/>
  <c r="B222" i="1"/>
  <c r="B208" i="1"/>
  <c r="B201" i="1"/>
  <c r="B194" i="1"/>
  <c r="B187" i="1"/>
  <c r="B180" i="1"/>
  <c r="E174" i="1"/>
  <c r="D174" i="1"/>
  <c r="C174" i="1"/>
  <c r="B154" i="1"/>
  <c r="B174" i="1" s="1"/>
  <c r="B149" i="1"/>
  <c r="B142" i="1"/>
  <c r="D136" i="1"/>
  <c r="C136" i="1"/>
  <c r="B136" i="1"/>
  <c r="B127" i="1"/>
  <c r="D109" i="1"/>
  <c r="C109" i="1"/>
  <c r="B109" i="1"/>
  <c r="D80" i="1"/>
  <c r="C80" i="1"/>
  <c r="B80" i="1"/>
  <c r="D74" i="1"/>
  <c r="D127" i="1" s="1"/>
  <c r="C74" i="1"/>
  <c r="C127" i="1" s="1"/>
  <c r="B74" i="1"/>
  <c r="B68" i="1"/>
  <c r="B62" i="1"/>
  <c r="B54" i="1"/>
  <c r="E45" i="1"/>
  <c r="D45" i="1"/>
  <c r="C45" i="1"/>
  <c r="B45" i="1"/>
  <c r="B43" i="1"/>
  <c r="B37" i="1"/>
  <c r="D33" i="1"/>
  <c r="C33" i="1"/>
  <c r="B33" i="1"/>
  <c r="D22" i="1"/>
  <c r="B22" i="1"/>
  <c r="C400" i="1" l="1"/>
  <c r="C397" i="1" s="1"/>
  <c r="C406" i="1" s="1"/>
  <c r="B406" i="1"/>
</calcChain>
</file>

<file path=xl/comments1.xml><?xml version="1.0" encoding="utf-8"?>
<comments xmlns="http://schemas.openxmlformats.org/spreadsheetml/2006/main">
  <authors>
    <author>mbanda</author>
  </authors>
  <commentList>
    <comment ref="C446" authorId="0" shapeId="0">
      <text>
        <r>
          <rPr>
            <b/>
            <sz val="9"/>
            <color indexed="81"/>
            <rFont val="Tahoma"/>
            <family val="2"/>
          </rPr>
          <t>mbanda:</t>
        </r>
        <r>
          <rPr>
            <sz val="9"/>
            <color indexed="81"/>
            <rFont val="Tahoma"/>
            <family val="2"/>
          </rPr>
          <t xml:space="preserve">
los datos vienen de los cargos de la BC</t>
        </r>
      </text>
    </comment>
  </commentList>
</comments>
</file>

<file path=xl/sharedStrings.xml><?xml version="1.0" encoding="utf-8"?>
<sst xmlns="http://schemas.openxmlformats.org/spreadsheetml/2006/main" count="465" uniqueCount="378">
  <si>
    <t xml:space="preserve">NOTAS A LOS ESTADOS FINANCIEROS </t>
  </si>
  <si>
    <t>Al 30 de Junio del 2015</t>
  </si>
  <si>
    <t>Ente Público:</t>
  </si>
  <si>
    <t>Universidad Tenológica del Norte de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</si>
  <si>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</si>
  <si>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</si>
  <si>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</si>
  <si>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</si>
  <si>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</si>
  <si>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</si>
  <si>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</si>
  <si>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</si>
  <si>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</si>
  <si>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</si>
  <si>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</si>
  <si>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</si>
  <si>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DERECHOSA RECIBIR EFECTIVO Y EQUIVALENTES Y BIENES O SERVICIOS A RECIBIR</t>
  </si>
  <si>
    <t>ESF-02 INGRESOS P/RECUPERAR</t>
  </si>
  <si>
    <t>2014</t>
  </si>
  <si>
    <t>2013</t>
  </si>
  <si>
    <t>1122xxxxxx Cuentas por Cobrar a CP</t>
  </si>
  <si>
    <t>1122602001  CUENTAS POR COBRAR A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</si>
  <si>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</si>
  <si>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</si>
  <si>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</si>
  <si>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</si>
  <si>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</si>
  <si>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</si>
  <si>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</si>
  <si>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</si>
  <si>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</si>
  <si>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</si>
  <si>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</si>
  <si>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</si>
  <si>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</si>
  <si>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</si>
  <si>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</si>
  <si>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</si>
  <si>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</si>
  <si>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</si>
  <si>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</si>
  <si>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</si>
  <si>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</si>
  <si>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</si>
  <si>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</si>
  <si>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</si>
  <si>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</si>
  <si>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</si>
  <si>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</si>
  <si>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</si>
  <si>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</si>
  <si>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</si>
  <si>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</si>
  <si>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</si>
  <si>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</si>
  <si>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</si>
  <si>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</si>
  <si>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</si>
  <si>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</si>
  <si>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</si>
  <si>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</si>
  <si>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</si>
  <si>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</si>
  <si>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</si>
  <si>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</si>
  <si>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</si>
  <si>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</si>
  <si>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</si>
  <si>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</si>
  <si>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</si>
  <si>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</si>
  <si>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</si>
  <si>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</si>
  <si>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</si>
  <si>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</si>
  <si>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</si>
  <si>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</si>
  <si>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</si>
  <si>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</si>
  <si>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</si>
  <si>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</si>
  <si>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</si>
  <si>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</si>
  <si>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</si>
  <si>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</si>
  <si>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</si>
  <si>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</si>
  <si>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</si>
  <si>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</si>
  <si>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</si>
  <si>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</si>
  <si>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</si>
  <si>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</si>
  <si>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</si>
  <si>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</si>
  <si>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</si>
  <si>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</si>
  <si>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</si>
  <si>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</si>
  <si>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</si>
  <si>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</si>
  <si>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</si>
  <si>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</si>
  <si>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</si>
  <si>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</si>
  <si>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</si>
  <si>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</si>
  <si>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</si>
  <si>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</si>
  <si>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</si>
  <si>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</si>
  <si>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</si>
  <si>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</si>
  <si>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</si>
  <si>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</si>
  <si>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</si>
  <si>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</si>
  <si>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</si>
  <si>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</si>
  <si>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2111101001  SUELDOS POR PAGAR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</si>
  <si>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</si>
  <si>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</si>
  <si>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</si>
  <si>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</si>
  <si>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2117202002  APORTACIÓN TRABAJADOR ISSEG</t>
  </si>
  <si>
    <t>2117301007  IVA POR PAGAR</t>
  </si>
  <si>
    <t>2117502102  IMPUESTO NOMINAS A PAGAR</t>
  </si>
  <si>
    <t>2117901003  COUTAS SINDICALES</t>
  </si>
  <si>
    <t>2117918001  DIVO 5% AL MILLAR</t>
  </si>
  <si>
    <t>2117918002  CAP 2%</t>
  </si>
  <si>
    <t>2119901055  PCE 05 CAP 5000</t>
  </si>
  <si>
    <t>2119901065  PCE 06 CAP 5000</t>
  </si>
  <si>
    <t>2119905006  ACREEDORES VARIOS</t>
  </si>
  <si>
    <t>2119905008  TITULACION TSU</t>
  </si>
  <si>
    <t>2119905009  CENEVAL</t>
  </si>
  <si>
    <t>2119905010  PROGRAMAS Y FONDOS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</si>
  <si>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</si>
  <si>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</si>
  <si>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</si>
  <si>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</si>
  <si>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</si>
  <si>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</si>
  <si>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</si>
  <si>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</si>
  <si>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</si>
  <si>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</si>
  <si>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</si>
  <si>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</si>
  <si>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II) NOTAS AL ESTADO DE ACTIVIDADES</t>
  </si>
  <si>
    <t>INGRESOS DE GESTIÓN</t>
  </si>
  <si>
    <t>ERA-01 INGRESOS</t>
  </si>
  <si>
    <t>NOTA</t>
  </si>
  <si>
    <t>4100xxxxxx</t>
  </si>
  <si>
    <t>4151510250  POR CONCEPTO DE ARRE</t>
  </si>
  <si>
    <t>4151510253  POR CONCEPTO DE RENT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</si>
  <si>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</si>
  <si>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</si>
  <si>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</si>
  <si>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</si>
  <si>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4159510820  POR CONCEPTO DE CURSOS OTROS</t>
  </si>
  <si>
    <t>4159510902  EXAMENES DE ADMISIÓN</t>
  </si>
  <si>
    <t>4159510920  EXMANES OTROS</t>
  </si>
  <si>
    <t>4169610002  RECARGOS</t>
  </si>
  <si>
    <t>4169610156  POR CONCEPTO DE PATROCINIOS</t>
  </si>
  <si>
    <t>4169610157  INGRESOS POR SERVICIOS EXTERNOS</t>
  </si>
  <si>
    <t>4169610161  SERVICIOS TECNOLOGICOS</t>
  </si>
  <si>
    <t>4200xxxxxx</t>
  </si>
  <si>
    <t>4213831000  SERVICIOS PERSONALES</t>
  </si>
  <si>
    <t>4213832000  MATERIALES Y SUMINISTROS</t>
  </si>
  <si>
    <t>4213833000 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</si>
  <si>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</si>
  <si>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</si>
  <si>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</si>
  <si>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</si>
  <si>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</si>
  <si>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</si>
  <si>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</si>
  <si>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</si>
  <si>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</si>
  <si>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</si>
  <si>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</si>
  <si>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</si>
  <si>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</si>
  <si>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</si>
  <si>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</si>
  <si>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</si>
  <si>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</si>
  <si>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</si>
  <si>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</si>
  <si>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</si>
  <si>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</si>
  <si>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</si>
  <si>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5115152000  INDEMNIZACIONES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</si>
  <si>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</si>
  <si>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</si>
  <si>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</si>
  <si>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</si>
  <si>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</si>
  <si>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</si>
  <si>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</si>
  <si>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</si>
  <si>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</si>
  <si>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5124241000  PRODUCTOS MINERALES NO METALICOS</t>
  </si>
  <si>
    <t>5124242000  CEMENTO Y PRODUCTOS DE CONCRETO</t>
  </si>
  <si>
    <t>5124243000  CAL, YESO Y PRODUCTOS DE YESO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</si>
  <si>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</si>
  <si>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</si>
  <si>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</si>
  <si>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</si>
  <si>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5125253000  MEDICINAS Y PRODUCTO</t>
  </si>
  <si>
    <t>5125254000  MATERIALES, ACCESOR</t>
  </si>
  <si>
    <t>5125256000  FIB. SINTET. HULE</t>
  </si>
  <si>
    <t>5126261000  COMBUSTIBLES, LUBRI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</si>
  <si>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</si>
  <si>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</si>
  <si>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</si>
  <si>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</si>
  <si>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</t>
  </si>
  <si>
    <t>5129294000  REFACCIONES Y ACCESO</t>
  </si>
  <si>
    <t>5129296000  REF. EQ. TRANSP.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</si>
  <si>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</si>
  <si>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</si>
  <si>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</si>
  <si>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</si>
  <si>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</si>
  <si>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</si>
  <si>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5132327000  ARRE. ACT. INTANG</t>
  </si>
  <si>
    <t>5132329000  OTROS ARRENDAMIENTOS</t>
  </si>
  <si>
    <t>5133331000  SERVS. LEGALES, DE</t>
  </si>
  <si>
    <t>5133334000  CAPACITACIÓN</t>
  </si>
  <si>
    <t>5133336000  SERVS. APOYO ADMVO.</t>
  </si>
  <si>
    <t>5133338000  SERVICIOS DE VIGILANCIA</t>
  </si>
  <si>
    <t>5134341000  SERVICIOS FINANCIEROS Y BANCARIOS</t>
  </si>
  <si>
    <t>5134345000  SEGUROS DE BIENES PATRIMONIALES</t>
  </si>
  <si>
    <t>5135351000  CONSERV. Y MANTENIMI</t>
  </si>
  <si>
    <t>5135355000  REPAR. Y MTTO. DE EQ</t>
  </si>
  <si>
    <t>5135357000  INST., REP. Y MTTO.</t>
  </si>
  <si>
    <t>5135358000  SERVICIOS DE LIMPIEZ</t>
  </si>
  <si>
    <t>5137371000  PASAJES AEREOS</t>
  </si>
  <si>
    <t>5137372000  PASAJES TERRESTRES</t>
  </si>
  <si>
    <t>5137375000  VIATICOS EN EL PAIS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</si>
  <si>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</si>
  <si>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</si>
  <si>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</si>
  <si>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</si>
  <si>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</si>
  <si>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</si>
  <si>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</si>
  <si>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</si>
  <si>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</si>
  <si>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</si>
  <si>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</si>
  <si>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</si>
  <si>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</si>
  <si>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</si>
  <si>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</si>
  <si>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</si>
  <si>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</si>
  <si>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</si>
  <si>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</si>
  <si>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</si>
  <si>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</si>
  <si>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</si>
  <si>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</si>
  <si>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</si>
  <si>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</si>
  <si>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</si>
  <si>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</si>
  <si>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</si>
  <si>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</si>
  <si>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</si>
  <si>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</si>
  <si>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</si>
  <si>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</si>
  <si>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</si>
  <si>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</si>
  <si>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</si>
  <si>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</si>
  <si>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</si>
  <si>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</si>
  <si>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</si>
  <si>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</si>
  <si>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</si>
  <si>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</si>
  <si>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</si>
  <si>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</si>
  <si>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1112101005  BMX cta. 23708587013</t>
  </si>
  <si>
    <t>1112101006  BMX cta. 7659 (7535997157)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</si>
  <si>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</si>
  <si>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</si>
  <si>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</si>
  <si>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</si>
  <si>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</si>
  <si>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</si>
  <si>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</si>
  <si>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</si>
  <si>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</si>
  <si>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</si>
  <si>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1112103015  BNTE Cta. 0198246325 FAM</t>
  </si>
  <si>
    <t>1112103016  BNTE Cta. 0617032346</t>
  </si>
  <si>
    <t>1112103017  BNTE Cta. 0620347965</t>
  </si>
  <si>
    <t>1112103021  BNTE Cta. 815008332</t>
  </si>
  <si>
    <t>1112103023  BNTE Cta. 0670381441</t>
  </si>
  <si>
    <t>1112103025  BNTE Cta. 0681904266</t>
  </si>
  <si>
    <t>1112103027  BNTE Cta. 818582442</t>
  </si>
  <si>
    <t>1112103028  BNTE Cta. 0892358209</t>
  </si>
  <si>
    <t>1112103029  BANORTE 0253080110 PROEXOEES</t>
  </si>
  <si>
    <t>1112103030  BANORTE 0253080145 PROFOCIE</t>
  </si>
  <si>
    <t>1112103031  BANORTE 0215693040 PADES</t>
  </si>
  <si>
    <t>1112103032  BANORTE 0253080286 CONCYTEG</t>
  </si>
  <si>
    <t>1112103033  BANORTE 0268645018 PROMEP FIDE</t>
  </si>
  <si>
    <t>EFE-02 ADQ. BIENES MUEBLES E INMUEBLES</t>
  </si>
  <si>
    <t>% SUB</t>
  </si>
  <si>
    <t>1210xxxxxx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</si>
  <si>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</si>
  <si>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</si>
  <si>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</si>
  <si>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</si>
  <si>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</si>
  <si>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</si>
  <si>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</si>
  <si>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</si>
  <si>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</si>
  <si>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</si>
  <si>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2015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</si>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</sst>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0000000"/>
    <numFmt numFmtId="166" formatCode="#,##0;\-#,##0;&quot; 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Soberana Sans Light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theme="1"/>
      <name val="Soberana Sans Light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2"/>
      <color rgb="FF22222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/>
    </xf>
    <xf numFmtId="0" fontId="6" fillId="3" borderId="1" xfId="0" applyFont="1" applyFill="1" applyBorder="1" applyAlignment="1"/>
    <xf numFmtId="0" fontId="6" fillId="3" borderId="1" xfId="0" applyNumberFormat="1" applyFont="1" applyFill="1" applyBorder="1" applyAlignment="1" applyProtection="1">
      <protection locked="0"/>
    </xf>
    <xf numFmtId="0" fontId="7" fillId="3" borderId="1" xfId="0" applyFont="1" applyFill="1" applyBorder="1"/>
    <xf numFmtId="0" fontId="8" fillId="3" borderId="1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3" fillId="3" borderId="0" xfId="0" applyFont="1" applyFill="1" applyBorder="1"/>
    <xf numFmtId="0" fontId="3" fillId="3" borderId="0" xfId="0" applyFont="1" applyFill="1" applyBorder="1"/>
    <xf numFmtId="0" fontId="14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1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15" fillId="3" borderId="4" xfId="0" applyNumberFormat="1" applyFont="1" applyFill="1" applyBorder="1"/>
    <xf numFmtId="164" fontId="15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15" fillId="3" borderId="5" xfId="0" applyNumberFormat="1" applyFont="1" applyFill="1" applyBorder="1"/>
    <xf numFmtId="0" fontId="16" fillId="3" borderId="0" xfId="0" applyFont="1" applyFill="1" applyBorder="1"/>
    <xf numFmtId="164" fontId="3" fillId="3" borderId="4" xfId="0" applyNumberFormat="1" applyFont="1" applyFill="1" applyBorder="1"/>
    <xf numFmtId="49" fontId="17" fillId="0" borderId="4" xfId="0" applyNumberFormat="1" applyFont="1" applyFill="1" applyBorder="1" applyAlignment="1">
      <alignment horizontal="left"/>
    </xf>
    <xf numFmtId="164" fontId="3" fillId="3" borderId="5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14" fillId="3" borderId="4" xfId="0" applyNumberFormat="1" applyFont="1" applyFill="1" applyBorder="1"/>
    <xf numFmtId="49" fontId="17" fillId="0" borderId="5" xfId="0" applyNumberFormat="1" applyFont="1" applyFill="1" applyBorder="1" applyAlignment="1">
      <alignment horizontal="left"/>
    </xf>
    <xf numFmtId="0" fontId="14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1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/>
    </xf>
    <xf numFmtId="164" fontId="18" fillId="3" borderId="7" xfId="0" applyNumberFormat="1" applyFont="1" applyFill="1" applyBorder="1" applyAlignment="1">
      <alignment horizontal="center"/>
    </xf>
    <xf numFmtId="164" fontId="15" fillId="3" borderId="8" xfId="0" applyNumberFormat="1" applyFont="1" applyFill="1" applyBorder="1"/>
    <xf numFmtId="49" fontId="2" fillId="3" borderId="9" xfId="0" applyNumberFormat="1" applyFont="1" applyFill="1" applyBorder="1" applyAlignment="1">
      <alignment horizontal="left"/>
    </xf>
    <xf numFmtId="164" fontId="15" fillId="3" borderId="1" xfId="0" applyNumberFormat="1" applyFont="1" applyFill="1" applyBorder="1"/>
    <xf numFmtId="164" fontId="15" fillId="3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3" borderId="0" xfId="0" applyNumberFormat="1" applyFont="1" applyFill="1" applyBorder="1"/>
    <xf numFmtId="164" fontId="18" fillId="3" borderId="4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49" fontId="17" fillId="0" borderId="3" xfId="0" applyNumberFormat="1" applyFont="1" applyFill="1" applyBorder="1" applyAlignment="1">
      <alignment horizontal="left"/>
    </xf>
    <xf numFmtId="0" fontId="3" fillId="2" borderId="2" xfId="0" applyFont="1" applyFill="1" applyBorder="1"/>
    <xf numFmtId="164" fontId="18" fillId="3" borderId="6" xfId="0" applyNumberFormat="1" applyFont="1" applyFill="1" applyBorder="1" applyAlignment="1">
      <alignment horizontal="center"/>
    </xf>
    <xf numFmtId="164" fontId="18" fillId="3" borderId="8" xfId="0" applyNumberFormat="1" applyFont="1" applyFill="1" applyBorder="1" applyAlignment="1">
      <alignment horizontal="center"/>
    </xf>
    <xf numFmtId="164" fontId="18" fillId="3" borderId="3" xfId="0" applyNumberFormat="1" applyFont="1" applyFill="1" applyBorder="1" applyAlignment="1">
      <alignment horizontal="center"/>
    </xf>
    <xf numFmtId="0" fontId="14" fillId="2" borderId="3" xfId="2" applyFont="1" applyFill="1" applyBorder="1" applyAlignment="1">
      <alignment horizontal="left" vertical="center" wrapText="1"/>
    </xf>
    <xf numFmtId="4" fontId="14" fillId="2" borderId="3" xfId="3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14" fillId="3" borderId="6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5" xfId="0" applyFont="1" applyFill="1" applyBorder="1"/>
    <xf numFmtId="49" fontId="2" fillId="3" borderId="15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14" fillId="0" borderId="7" xfId="3" applyNumberFormat="1" applyFont="1" applyFill="1" applyBorder="1" applyAlignment="1">
      <alignment horizontal="center" wrapText="1"/>
    </xf>
    <xf numFmtId="4" fontId="3" fillId="0" borderId="3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" fontId="3" fillId="0" borderId="7" xfId="3" applyNumberFormat="1" applyFont="1" applyFill="1" applyBorder="1" applyAlignment="1">
      <alignment wrapText="1"/>
    </xf>
    <xf numFmtId="164" fontId="3" fillId="0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/>
    <xf numFmtId="164" fontId="0" fillId="3" borderId="4" xfId="0" applyNumberFormat="1" applyFill="1" applyBorder="1"/>
    <xf numFmtId="49" fontId="4" fillId="3" borderId="5" xfId="0" applyNumberFormat="1" applyFont="1" applyFill="1" applyBorder="1" applyAlignment="1">
      <alignment horizontal="left"/>
    </xf>
    <xf numFmtId="164" fontId="4" fillId="3" borderId="5" xfId="0" applyNumberFormat="1" applyFont="1" applyFill="1" applyBorder="1"/>
    <xf numFmtId="0" fontId="14" fillId="2" borderId="2" xfId="2" applyFont="1" applyFill="1" applyBorder="1" applyAlignment="1">
      <alignment horizontal="left" vertical="center" wrapText="1"/>
    </xf>
    <xf numFmtId="4" fontId="14" fillId="2" borderId="2" xfId="3" applyNumberFormat="1" applyFont="1" applyFill="1" applyBorder="1" applyAlignment="1">
      <alignment horizontal="center" vertical="center" wrapText="1"/>
    </xf>
    <xf numFmtId="164" fontId="14" fillId="3" borderId="3" xfId="0" applyNumberFormat="1" applyFont="1" applyFill="1" applyBorder="1"/>
    <xf numFmtId="164" fontId="14" fillId="0" borderId="4" xfId="0" applyNumberFormat="1" applyFont="1" applyFill="1" applyBorder="1"/>
    <xf numFmtId="164" fontId="3" fillId="0" borderId="5" xfId="0" applyNumberFormat="1" applyFont="1" applyFill="1" applyBorder="1"/>
    <xf numFmtId="164" fontId="3" fillId="0" borderId="3" xfId="0" applyNumberFormat="1" applyFont="1" applyFill="1" applyBorder="1"/>
    <xf numFmtId="164" fontId="2" fillId="2" borderId="2" xfId="0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164" fontId="0" fillId="3" borderId="16" xfId="0" applyNumberFormat="1" applyFill="1" applyBorder="1"/>
    <xf numFmtId="164" fontId="0" fillId="3" borderId="8" xfId="0" applyNumberFormat="1" applyFill="1" applyBorder="1"/>
    <xf numFmtId="164" fontId="0" fillId="3" borderId="5" xfId="0" applyNumberFormat="1" applyFill="1" applyBorder="1"/>
    <xf numFmtId="164" fontId="0" fillId="3" borderId="10" xfId="0" applyNumberFormat="1" applyFill="1" applyBorder="1"/>
    <xf numFmtId="49" fontId="2" fillId="2" borderId="12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0" fontId="0" fillId="3" borderId="0" xfId="0" applyFill="1"/>
    <xf numFmtId="0" fontId="14" fillId="2" borderId="2" xfId="2" applyFont="1" applyFill="1" applyBorder="1" applyAlignment="1">
      <alignment horizontal="center" vertical="center" wrapText="1"/>
    </xf>
    <xf numFmtId="49" fontId="21" fillId="3" borderId="5" xfId="0" applyNumberFormat="1" applyFont="1" applyFill="1" applyBorder="1" applyAlignment="1">
      <alignment horizontal="left"/>
    </xf>
    <xf numFmtId="164" fontId="0" fillId="3" borderId="0" xfId="0" applyNumberFormat="1" applyFill="1" applyBorder="1"/>
    <xf numFmtId="49" fontId="21" fillId="3" borderId="4" xfId="0" applyNumberFormat="1" applyFont="1" applyFill="1" applyBorder="1" applyAlignment="1">
      <alignment horizontal="left"/>
    </xf>
    <xf numFmtId="0" fontId="22" fillId="0" borderId="0" xfId="0" applyFont="1" applyAlignment="1">
      <alignment horizontal="center" wrapText="1"/>
    </xf>
    <xf numFmtId="0" fontId="7" fillId="0" borderId="0" xfId="0" applyFont="1"/>
    <xf numFmtId="0" fontId="23" fillId="2" borderId="1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23" fillId="2" borderId="9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0" fontId="7" fillId="3" borderId="0" xfId="0" applyFont="1" applyFill="1"/>
    <xf numFmtId="4" fontId="23" fillId="2" borderId="2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23" fillId="0" borderId="2" xfId="0" applyFont="1" applyBorder="1" applyAlignment="1">
      <alignment vertical="center" wrapText="1"/>
    </xf>
    <xf numFmtId="0" fontId="7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3" fontId="24" fillId="0" borderId="2" xfId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43" fontId="25" fillId="0" borderId="2" xfId="1" applyFont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3" fillId="2" borderId="2" xfId="0" applyFont="1" applyFill="1" applyBorder="1" applyAlignment="1">
      <alignment vertical="center"/>
    </xf>
    <xf numFmtId="43" fontId="23" fillId="2" borderId="2" xfId="1" applyFont="1" applyFill="1" applyBorder="1" applyAlignment="1">
      <alignment horizontal="center" vertical="center"/>
    </xf>
    <xf numFmtId="43" fontId="3" fillId="3" borderId="0" xfId="0" applyNumberFormat="1" applyFont="1" applyFill="1" applyBorder="1"/>
    <xf numFmtId="4" fontId="23" fillId="2" borderId="2" xfId="0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vertical="center"/>
    </xf>
    <xf numFmtId="43" fontId="23" fillId="0" borderId="2" xfId="1" applyFont="1" applyBorder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26" fillId="0" borderId="0" xfId="0" applyFont="1"/>
    <xf numFmtId="0" fontId="25" fillId="0" borderId="11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3" fillId="2" borderId="2" xfId="0" applyFont="1" applyFill="1" applyBorder="1" applyAlignment="1">
      <alignment vertical="center"/>
    </xf>
    <xf numFmtId="43" fontId="3" fillId="3" borderId="0" xfId="1" applyNumberFormat="1" applyFont="1" applyFill="1" applyBorder="1"/>
    <xf numFmtId="165" fontId="3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6" fontId="0" fillId="3" borderId="8" xfId="0" applyNumberFormat="1" applyFill="1" applyBorder="1"/>
    <xf numFmtId="166" fontId="4" fillId="3" borderId="10" xfId="0" applyNumberFormat="1" applyFont="1" applyFill="1" applyBorder="1"/>
    <xf numFmtId="164" fontId="4" fillId="3" borderId="10" xfId="0" applyNumberFormat="1" applyFont="1" applyFill="1" applyBorder="1"/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/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JUNIO/E.FIN.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2"/>
  <sheetViews>
    <sheetView showGridLines="0" tabSelected="1" zoomScaleNormal="100" workbookViewId="0">
      <selection sqref="A1:E1"/>
    </sheetView>
  </sheetViews>
  <sheetFormatPr baseColWidth="10" defaultRowHeight="11.2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 ht="12.75">
      <c r="A2" s="4" t="s">
        <v>0</v>
      </c>
      <c r="B2" s="4"/>
      <c r="C2" s="4"/>
      <c r="D2" s="4"/>
      <c r="E2" s="4"/>
      <c r="F2" s="4"/>
    </row>
    <row r="3" spans="1:6" ht="24" customHeight="1">
      <c r="A3" s="4" t="s">
        <v>1</v>
      </c>
      <c r="B3" s="4"/>
      <c r="C3" s="4"/>
      <c r="D3" s="4"/>
      <c r="E3" s="4"/>
      <c r="F3" s="4"/>
    </row>
    <row r="4" spans="1:6" ht="15">
      <c r="A4" s="5"/>
      <c r="B4"/>
      <c r="C4" s="6"/>
      <c r="D4" s="6"/>
      <c r="E4" s="6"/>
    </row>
    <row r="5" spans="1:6" ht="12">
      <c r="A5" s="7" t="s">
        <v>2</v>
      </c>
      <c r="B5" s="8" t="s">
        <v>3</v>
      </c>
      <c r="C5" s="9"/>
      <c r="D5" s="10"/>
      <c r="E5" s="11"/>
    </row>
    <row r="6" spans="1:6" ht="12">
      <c r="A6" s="7"/>
      <c r="B6" s="12"/>
      <c r="C6" s="13"/>
      <c r="D6" s="14"/>
      <c r="E6" s="15"/>
    </row>
    <row r="7" spans="1:6" ht="12">
      <c r="A7" s="7"/>
      <c r="B7" s="12"/>
      <c r="C7" s="13"/>
      <c r="D7" s="14"/>
      <c r="E7" s="15"/>
    </row>
    <row r="8" spans="1:6" ht="12.75">
      <c r="A8" s="16" t="s">
        <v>4</v>
      </c>
      <c r="B8" s="16"/>
      <c r="C8" s="16"/>
      <c r="D8" s="16"/>
      <c r="E8" s="16"/>
    </row>
    <row r="9" spans="1:6" ht="12">
      <c r="A9" s="17"/>
      <c r="B9" s="12"/>
      <c r="C9" s="13"/>
      <c r="D9" s="14"/>
      <c r="E9" s="15"/>
    </row>
    <row r="10" spans="1:6" ht="12.75">
      <c r="A10" s="18" t="s">
        <v>5</v>
      </c>
      <c r="B10" s="19"/>
      <c r="C10" s="20"/>
      <c r="D10" s="6"/>
      <c r="E10" s="6"/>
    </row>
    <row r="11" spans="1:6" ht="15">
      <c r="A11" s="21"/>
      <c r="B11"/>
      <c r="C11" s="6"/>
      <c r="D11" s="6"/>
      <c r="E11" s="6"/>
    </row>
    <row r="12" spans="1:6" ht="15">
      <c r="A12" s="22" t="s">
        <v>6</v>
      </c>
      <c r="B12"/>
      <c r="C12" s="6"/>
      <c r="D12" s="6"/>
      <c r="E12" s="6"/>
    </row>
    <row r="13" spans="1:6" ht="15">
      <c r="B13"/>
    </row>
    <row r="14" spans="1:6" ht="12">
      <c r="A14" s="23" t="s">
        <v>7</v>
      </c>
      <c r="B14" s="24"/>
      <c r="C14" s="24"/>
      <c r="D14" s="24"/>
    </row>
    <row r="15" spans="1:6">
      <c r="A15" s="25"/>
      <c r="B15" s="24"/>
      <c r="C15" s="24"/>
      <c r="D15" s="24"/>
    </row>
    <row r="16" spans="1:6" ht="20.25" customHeight="1">
      <c r="A16" s="26" t="s">
        <v>8</v>
      </c>
      <c r="B16" s="27" t="s">
        <v>9</v>
      </c>
      <c r="C16" s="27" t="s">
        <v>10</v>
      </c>
      <c r="D16" s="27" t="s">
        <v>11</v>
      </c>
    </row>
    <row r="17" spans="1:4">
      <c r="A17" s="28" t="s">
        <v>12</v>
      </c>
      <c r="B17" s="29"/>
      <c r="C17" s="29">
        <v>0</v>
      </c>
      <c r="D17" s="29">
        <v>0</v>
      </c>
    </row>
    <row r="18" spans="1:4">
      <c r="A18" s="30"/>
      <c r="B18" s="31"/>
      <c r="C18" s="31">
        <v>0</v>
      </c>
      <c r="D18" s="31">
        <v>0</v>
      </c>
    </row>
    <row r="19" spans="1:4">
      <c r="A19" s="30" t="s">
        <v>13</v>
      </c>
      <c r="B19" s="31"/>
      <c r="C19" s="32" t="s">
        <v>14</v>
      </c>
      <c r="D19" s="31">
        <v>0</v>
      </c>
    </row>
    <row r="20" spans="1:4">
      <c r="A20" s="30"/>
      <c r="B20" s="31"/>
      <c r="C20" s="31">
        <v>0</v>
      </c>
      <c r="D20" s="31">
        <v>0</v>
      </c>
    </row>
    <row r="21" spans="1:4">
      <c r="A21" s="33" t="s">
        <v>15</v>
      </c>
      <c r="B21" s="34"/>
      <c r="C21" s="34">
        <v>0</v>
      </c>
      <c r="D21" s="34">
        <v>0</v>
      </c>
    </row>
    <row r="22" spans="1:4">
      <c r="A22" s="25"/>
      <c r="B22" s="27">
        <f>SUM(B17:B21)</f>
        <v>0</v>
      </c>
      <c r="C22" s="27"/>
      <c r="D22" s="27">
        <f t="shared" ref="D22" si="0">SUM(D17:D21)</f>
        <v>0</v>
      </c>
    </row>
    <row r="23" spans="1:4">
      <c r="A23" s="25"/>
      <c r="B23" s="24"/>
      <c r="C23" s="24"/>
      <c r="D23" s="24"/>
    </row>
    <row r="24" spans="1:4">
      <c r="A24" s="25"/>
      <c r="B24" s="24"/>
      <c r="C24" s="24"/>
      <c r="D24" s="24"/>
    </row>
    <row r="25" spans="1:4" ht="12">
      <c r="A25" s="23" t="s">
        <v>16</v>
      </c>
      <c r="B25" s="35"/>
      <c r="C25" s="24"/>
      <c r="D25" s="24"/>
    </row>
    <row r="27" spans="1:4" ht="18.75" customHeight="1">
      <c r="A27" s="26" t="s">
        <v>17</v>
      </c>
      <c r="B27" s="27" t="s">
        <v>9</v>
      </c>
      <c r="C27" s="27" t="s">
        <v>18</v>
      </c>
      <c r="D27" s="27" t="s">
        <v>19</v>
      </c>
    </row>
    <row r="28" spans="1:4">
      <c r="A28" s="30" t="s">
        <v>20</v>
      </c>
      <c r="B28" s="36"/>
      <c r="C28" s="36"/>
      <c r="D28" s="36"/>
    </row>
    <row r="29" spans="1:4">
      <c r="A29" s="37" t="s">
        <v>21</v>
      </c>
      <c r="B29" s="36">
        <v>17500</v>
      </c>
      <c r="C29" s="36">
        <v>17500</v>
      </c>
      <c r="D29" s="36">
        <v>563206</v>
      </c>
    </row>
    <row r="30" spans="1:4" ht="14.25" customHeight="1">
      <c r="A30" s="30" t="s">
        <v>22</v>
      </c>
      <c r="B30" s="36"/>
      <c r="C30" s="36"/>
      <c r="D30" s="36"/>
    </row>
    <row r="31" spans="1:4" ht="14.25" customHeight="1">
      <c r="A31" s="30"/>
      <c r="B31" s="36"/>
      <c r="C31" s="36"/>
      <c r="D31" s="36"/>
    </row>
    <row r="32" spans="1:4" ht="14.25" customHeight="1">
      <c r="A32" s="33"/>
      <c r="B32" s="38"/>
      <c r="C32" s="38"/>
      <c r="D32" s="38"/>
    </row>
    <row r="33" spans="1:5" ht="14.25" customHeight="1">
      <c r="B33" s="39">
        <f>SUM(B28:B32)</f>
        <v>17500</v>
      </c>
      <c r="C33" s="39">
        <f t="shared" ref="C33:D33" si="1">SUM(C28:C32)</f>
        <v>17500</v>
      </c>
      <c r="D33" s="39">
        <f t="shared" si="1"/>
        <v>563206</v>
      </c>
    </row>
    <row r="34" spans="1:5" ht="14.25" customHeight="1">
      <c r="B34" s="40"/>
      <c r="C34" s="40"/>
      <c r="D34" s="40"/>
    </row>
    <row r="35" spans="1:5" ht="14.25" customHeight="1"/>
    <row r="36" spans="1:5" ht="23.25" customHeight="1">
      <c r="A36" s="26" t="s">
        <v>23</v>
      </c>
      <c r="B36" s="27" t="s">
        <v>9</v>
      </c>
      <c r="C36" s="27" t="s">
        <v>24</v>
      </c>
      <c r="D36" s="27" t="s">
        <v>25</v>
      </c>
      <c r="E36" s="27" t="s">
        <v>26</v>
      </c>
    </row>
    <row r="37" spans="1:5" ht="14.25" customHeight="1">
      <c r="A37" s="30" t="s">
        <v>27</v>
      </c>
      <c r="B37" s="41">
        <f>SUM(B38:B42)</f>
        <v>2904508.79</v>
      </c>
      <c r="C37" s="36"/>
      <c r="D37" s="36"/>
      <c r="E37" s="36"/>
    </row>
    <row r="38" spans="1:5" ht="14.25" customHeight="1">
      <c r="A38" s="37" t="s">
        <v>28</v>
      </c>
      <c r="B38" s="36">
        <v>108546.6</v>
      </c>
      <c r="C38" s="36"/>
      <c r="D38" s="36"/>
      <c r="E38" s="36"/>
    </row>
    <row r="39" spans="1:5" ht="14.25" customHeight="1">
      <c r="A39" s="37" t="s">
        <v>29</v>
      </c>
      <c r="B39" s="36">
        <v>0</v>
      </c>
      <c r="C39" s="36"/>
      <c r="D39" s="36"/>
      <c r="E39" s="36"/>
    </row>
    <row r="40" spans="1:5" ht="14.25" customHeight="1">
      <c r="A40" s="37" t="s">
        <v>30</v>
      </c>
      <c r="B40" s="36">
        <v>1822637.33</v>
      </c>
      <c r="C40" s="36"/>
      <c r="D40" s="36"/>
      <c r="E40" s="36"/>
    </row>
    <row r="41" spans="1:5" ht="14.25" customHeight="1">
      <c r="A41" s="37" t="s">
        <v>31</v>
      </c>
      <c r="B41" s="36">
        <v>12267.92</v>
      </c>
      <c r="C41" s="36"/>
      <c r="D41" s="36"/>
      <c r="E41" s="36"/>
    </row>
    <row r="42" spans="1:5" ht="14.25" customHeight="1">
      <c r="A42" s="37" t="s">
        <v>32</v>
      </c>
      <c r="B42" s="36">
        <v>961056.94</v>
      </c>
      <c r="C42" s="36"/>
      <c r="D42" s="36"/>
      <c r="E42" s="36"/>
    </row>
    <row r="43" spans="1:5" ht="14.25" customHeight="1">
      <c r="A43" s="30" t="s">
        <v>33</v>
      </c>
      <c r="B43" s="41">
        <f>SUM(B44)</f>
        <v>27500</v>
      </c>
      <c r="C43" s="36"/>
      <c r="D43" s="36"/>
      <c r="E43" s="36"/>
    </row>
    <row r="44" spans="1:5" ht="14.25" customHeight="1">
      <c r="A44" s="42" t="s">
        <v>34</v>
      </c>
      <c r="B44" s="38">
        <v>27500</v>
      </c>
      <c r="C44" s="38"/>
      <c r="D44" s="38"/>
      <c r="E44" s="38"/>
    </row>
    <row r="45" spans="1:5" ht="14.25" customHeight="1">
      <c r="B45" s="39">
        <f>B37+B43</f>
        <v>2932008.79</v>
      </c>
      <c r="C45" s="27">
        <f>SUM(C36:C44)</f>
        <v>0</v>
      </c>
      <c r="D45" s="27">
        <f>SUM(D36:D44)</f>
        <v>0</v>
      </c>
      <c r="E45" s="27">
        <f>SUM(E36:E44)</f>
        <v>0</v>
      </c>
    </row>
    <row r="46" spans="1:5" ht="14.25" customHeight="1"/>
    <row r="47" spans="1:5" ht="14.25" customHeight="1">
      <c r="A47" s="23" t="s">
        <v>35</v>
      </c>
    </row>
    <row r="48" spans="1:5" ht="14.25" customHeight="1">
      <c r="A48" s="43"/>
    </row>
    <row r="49" spans="1:6" ht="24" customHeight="1">
      <c r="A49" s="26" t="s">
        <v>36</v>
      </c>
      <c r="B49" s="27" t="s">
        <v>9</v>
      </c>
      <c r="C49" s="27" t="s">
        <v>37</v>
      </c>
    </row>
    <row r="50" spans="1:6" ht="14.25" customHeight="1">
      <c r="A50" s="28" t="s">
        <v>38</v>
      </c>
      <c r="B50" s="29"/>
      <c r="C50" s="29">
        <v>0</v>
      </c>
    </row>
    <row r="51" spans="1:6" ht="14.25" customHeight="1">
      <c r="A51" s="37" t="s">
        <v>39</v>
      </c>
      <c r="B51" s="36">
        <v>21553.97</v>
      </c>
      <c r="C51" s="31">
        <v>0</v>
      </c>
    </row>
    <row r="52" spans="1:6" ht="14.25" customHeight="1">
      <c r="A52" s="30" t="s">
        <v>40</v>
      </c>
      <c r="B52" s="31"/>
      <c r="C52" s="31"/>
    </row>
    <row r="53" spans="1:6" ht="14.25" customHeight="1">
      <c r="A53" s="33"/>
      <c r="B53" s="34"/>
      <c r="C53" s="34">
        <v>0</v>
      </c>
    </row>
    <row r="54" spans="1:6" ht="14.25" customHeight="1">
      <c r="A54" s="44"/>
      <c r="B54" s="39">
        <f>SUM(B49:B53)</f>
        <v>21553.97</v>
      </c>
      <c r="C54" s="27"/>
    </row>
    <row r="55" spans="1:6" ht="14.25" customHeight="1">
      <c r="A55" s="44"/>
      <c r="B55" s="45"/>
      <c r="C55" s="45"/>
    </row>
    <row r="56" spans="1:6" ht="14.25" customHeight="1">
      <c r="A56" s="23" t="s">
        <v>41</v>
      </c>
    </row>
    <row r="57" spans="1:6" ht="14.25" customHeight="1">
      <c r="A57" s="43"/>
    </row>
    <row r="58" spans="1:6" ht="27.75" customHeight="1">
      <c r="A58" s="26" t="s">
        <v>42</v>
      </c>
      <c r="B58" s="27" t="s">
        <v>9</v>
      </c>
      <c r="C58" s="27" t="s">
        <v>10</v>
      </c>
      <c r="D58" s="27" t="s">
        <v>43</v>
      </c>
      <c r="E58" s="46" t="s">
        <v>44</v>
      </c>
      <c r="F58" s="27" t="s">
        <v>45</v>
      </c>
    </row>
    <row r="59" spans="1:6" ht="14.25" customHeight="1">
      <c r="A59" s="47" t="s">
        <v>46</v>
      </c>
      <c r="B59" s="45"/>
      <c r="C59" s="48" t="s">
        <v>47</v>
      </c>
      <c r="D59" s="48"/>
      <c r="E59" s="48"/>
      <c r="F59" s="49">
        <v>0</v>
      </c>
    </row>
    <row r="60" spans="1:6" ht="14.25" customHeight="1">
      <c r="A60" s="47"/>
      <c r="B60" s="45"/>
      <c r="C60" s="45">
        <v>0</v>
      </c>
      <c r="D60" s="45">
        <v>0</v>
      </c>
      <c r="E60" s="45">
        <v>0</v>
      </c>
      <c r="F60" s="49">
        <v>0</v>
      </c>
    </row>
    <row r="61" spans="1:6" ht="14.25" customHeight="1">
      <c r="A61" s="50"/>
      <c r="B61" s="51"/>
      <c r="C61" s="51">
        <v>0</v>
      </c>
      <c r="D61" s="51">
        <v>0</v>
      </c>
      <c r="E61" s="51">
        <v>0</v>
      </c>
      <c r="F61" s="52">
        <v>0</v>
      </c>
    </row>
    <row r="62" spans="1:6" ht="15" customHeight="1">
      <c r="A62" s="44"/>
      <c r="B62" s="27">
        <f>SUM(B58:B61)</f>
        <v>0</v>
      </c>
      <c r="C62" s="53">
        <v>0</v>
      </c>
      <c r="D62" s="54">
        <v>0</v>
      </c>
      <c r="E62" s="54">
        <v>0</v>
      </c>
      <c r="F62" s="55">
        <v>0</v>
      </c>
    </row>
    <row r="63" spans="1:6">
      <c r="A63" s="44"/>
      <c r="B63" s="56"/>
      <c r="C63" s="56"/>
      <c r="D63" s="56"/>
      <c r="E63" s="56"/>
      <c r="F63" s="56"/>
    </row>
    <row r="64" spans="1:6">
      <c r="A64" s="44"/>
      <c r="B64" s="56"/>
      <c r="C64" s="56"/>
      <c r="D64" s="56"/>
      <c r="E64" s="56"/>
      <c r="F64" s="56"/>
    </row>
    <row r="65" spans="1:6" ht="26.25" customHeight="1">
      <c r="A65" s="26" t="s">
        <v>48</v>
      </c>
      <c r="B65" s="27" t="s">
        <v>9</v>
      </c>
      <c r="C65" s="27" t="s">
        <v>10</v>
      </c>
      <c r="D65" s="27" t="s">
        <v>49</v>
      </c>
      <c r="E65" s="56"/>
      <c r="F65" s="56"/>
    </row>
    <row r="66" spans="1:6">
      <c r="A66" s="30" t="s">
        <v>50</v>
      </c>
      <c r="B66" s="31"/>
      <c r="C66" s="57" t="s">
        <v>47</v>
      </c>
      <c r="D66" s="31">
        <v>0</v>
      </c>
      <c r="E66" s="56"/>
      <c r="F66" s="56"/>
    </row>
    <row r="67" spans="1:6">
      <c r="A67" s="30"/>
      <c r="B67" s="31"/>
      <c r="C67" s="31">
        <v>0</v>
      </c>
      <c r="D67" s="31">
        <v>0</v>
      </c>
      <c r="E67" s="56"/>
      <c r="F67" s="56"/>
    </row>
    <row r="68" spans="1:6" ht="16.5" customHeight="1">
      <c r="A68" s="58"/>
      <c r="B68" s="27">
        <f>SUM(B66:B67)</f>
        <v>0</v>
      </c>
      <c r="C68" s="59"/>
      <c r="D68" s="60"/>
      <c r="E68" s="56"/>
      <c r="F68" s="56"/>
    </row>
    <row r="69" spans="1:6">
      <c r="A69" s="44"/>
      <c r="B69" s="56"/>
      <c r="C69" s="56"/>
      <c r="D69" s="56"/>
      <c r="E69" s="56"/>
      <c r="F69" s="56"/>
    </row>
    <row r="70" spans="1:6">
      <c r="A70" s="43"/>
    </row>
    <row r="71" spans="1:6" ht="12">
      <c r="A71" s="23" t="s">
        <v>51</v>
      </c>
    </row>
    <row r="72" spans="1:6">
      <c r="A72" s="43"/>
    </row>
    <row r="73" spans="1:6" ht="24" customHeight="1">
      <c r="A73" s="26" t="s">
        <v>52</v>
      </c>
      <c r="B73" s="27" t="s">
        <v>53</v>
      </c>
      <c r="C73" s="27" t="s">
        <v>54</v>
      </c>
      <c r="D73" s="27" t="s">
        <v>55</v>
      </c>
      <c r="E73" s="27" t="s">
        <v>56</v>
      </c>
    </row>
    <row r="74" spans="1:6">
      <c r="A74" s="28" t="s">
        <v>57</v>
      </c>
      <c r="B74" s="41">
        <f>SUM(B75:B79)</f>
        <v>96802481.899999991</v>
      </c>
      <c r="C74" s="41">
        <f t="shared" ref="C74:D74" si="2">SUM(C75:C79)</f>
        <v>96802481.899999991</v>
      </c>
      <c r="D74" s="41">
        <f t="shared" si="2"/>
        <v>0</v>
      </c>
      <c r="E74" s="61">
        <v>0</v>
      </c>
    </row>
    <row r="75" spans="1:6">
      <c r="A75" s="37" t="s">
        <v>58</v>
      </c>
      <c r="B75" s="36">
        <v>14916639.51</v>
      </c>
      <c r="C75" s="36">
        <v>14916639.51</v>
      </c>
      <c r="D75" s="36">
        <v>0</v>
      </c>
      <c r="E75" s="36"/>
    </row>
    <row r="76" spans="1:6">
      <c r="A76" s="37" t="s">
        <v>59</v>
      </c>
      <c r="B76" s="36">
        <v>127609.65</v>
      </c>
      <c r="C76" s="36">
        <v>127609.65</v>
      </c>
      <c r="D76" s="36">
        <v>0</v>
      </c>
      <c r="E76" s="36"/>
    </row>
    <row r="77" spans="1:6">
      <c r="A77" s="37" t="s">
        <v>60</v>
      </c>
      <c r="B77" s="36">
        <v>59789621.409999996</v>
      </c>
      <c r="C77" s="36">
        <v>59789621.409999996</v>
      </c>
      <c r="D77" s="36">
        <v>0</v>
      </c>
      <c r="E77" s="36"/>
    </row>
    <row r="78" spans="1:6">
      <c r="A78" s="37" t="s">
        <v>61</v>
      </c>
      <c r="B78" s="36">
        <v>18616714.199999999</v>
      </c>
      <c r="C78" s="36">
        <v>18616714.199999999</v>
      </c>
      <c r="D78" s="36">
        <v>0</v>
      </c>
      <c r="E78" s="36"/>
    </row>
    <row r="79" spans="1:6">
      <c r="A79" s="37" t="s">
        <v>62</v>
      </c>
      <c r="B79" s="36">
        <v>3351897.13</v>
      </c>
      <c r="C79" s="36">
        <v>3351897.13</v>
      </c>
      <c r="D79" s="36">
        <v>0</v>
      </c>
      <c r="E79" s="36"/>
    </row>
    <row r="80" spans="1:6">
      <c r="A80" s="30" t="s">
        <v>63</v>
      </c>
      <c r="B80" s="41">
        <f>SUM(B81:B108)</f>
        <v>84520080.120000005</v>
      </c>
      <c r="C80" s="41">
        <f t="shared" ref="C80:D80" si="3">SUM(C81:C108)</f>
        <v>82586817.170000002</v>
      </c>
      <c r="D80" s="41">
        <f t="shared" si="3"/>
        <v>-1933262.9499999997</v>
      </c>
      <c r="E80" s="36">
        <v>0</v>
      </c>
    </row>
    <row r="81" spans="1:5">
      <c r="A81" s="37" t="s">
        <v>64</v>
      </c>
      <c r="B81" s="36">
        <v>1282904.0900000001</v>
      </c>
      <c r="C81" s="36">
        <v>1299252.53</v>
      </c>
      <c r="D81" s="36">
        <v>16348.44</v>
      </c>
      <c r="E81" s="36">
        <v>0</v>
      </c>
    </row>
    <row r="82" spans="1:5">
      <c r="A82" s="37" t="s">
        <v>65</v>
      </c>
      <c r="B82" s="36">
        <v>6467048.7999999998</v>
      </c>
      <c r="C82" s="36">
        <v>6334387.1500000004</v>
      </c>
      <c r="D82" s="36">
        <v>-132661.65</v>
      </c>
      <c r="E82" s="36"/>
    </row>
    <row r="83" spans="1:5">
      <c r="A83" s="37" t="s">
        <v>66</v>
      </c>
      <c r="B83" s="36">
        <v>5616412.3200000003</v>
      </c>
      <c r="C83" s="36">
        <v>7157299.5800000001</v>
      </c>
      <c r="D83" s="36">
        <v>1540887.26</v>
      </c>
      <c r="E83" s="36"/>
    </row>
    <row r="84" spans="1:5">
      <c r="A84" s="37" t="s">
        <v>67</v>
      </c>
      <c r="B84" s="36">
        <v>17793677.77</v>
      </c>
      <c r="C84" s="36">
        <v>16413237.07</v>
      </c>
      <c r="D84" s="36">
        <v>-1380440.7</v>
      </c>
      <c r="E84" s="36"/>
    </row>
    <row r="85" spans="1:5">
      <c r="A85" s="37" t="s">
        <v>68</v>
      </c>
      <c r="B85" s="36">
        <v>1213812.6100000001</v>
      </c>
      <c r="C85" s="36">
        <v>1208296.81</v>
      </c>
      <c r="D85" s="36">
        <v>-5515.8</v>
      </c>
      <c r="E85" s="36"/>
    </row>
    <row r="86" spans="1:5">
      <c r="A86" s="37" t="s">
        <v>69</v>
      </c>
      <c r="B86" s="36">
        <v>2954367.98</v>
      </c>
      <c r="C86" s="36">
        <v>2753776.59</v>
      </c>
      <c r="D86" s="36">
        <v>-200591.39</v>
      </c>
      <c r="E86" s="36"/>
    </row>
    <row r="87" spans="1:5">
      <c r="A87" s="37" t="s">
        <v>70</v>
      </c>
      <c r="B87" s="36">
        <v>451767.34</v>
      </c>
      <c r="C87" s="36">
        <v>850167.34</v>
      </c>
      <c r="D87" s="36">
        <v>398400</v>
      </c>
      <c r="E87" s="36"/>
    </row>
    <row r="88" spans="1:5">
      <c r="A88" s="37" t="s">
        <v>71</v>
      </c>
      <c r="B88" s="36">
        <v>155947.15</v>
      </c>
      <c r="C88" s="36">
        <v>159183.54999999999</v>
      </c>
      <c r="D88" s="36">
        <v>3236.4</v>
      </c>
      <c r="E88" s="36"/>
    </row>
    <row r="89" spans="1:5">
      <c r="A89" s="37" t="s">
        <v>72</v>
      </c>
      <c r="B89" s="36">
        <v>51156</v>
      </c>
      <c r="C89" s="36">
        <v>51156</v>
      </c>
      <c r="D89" s="36">
        <v>0</v>
      </c>
      <c r="E89" s="36"/>
    </row>
    <row r="90" spans="1:5">
      <c r="A90" s="37" t="s">
        <v>73</v>
      </c>
      <c r="B90" s="36">
        <v>16293.36</v>
      </c>
      <c r="C90" s="36">
        <v>16293.36</v>
      </c>
      <c r="D90" s="36">
        <v>0</v>
      </c>
      <c r="E90" s="36"/>
    </row>
    <row r="91" spans="1:5">
      <c r="A91" s="37" t="s">
        <v>74</v>
      </c>
      <c r="B91" s="36">
        <v>29088.06</v>
      </c>
      <c r="C91" s="36">
        <v>441847.7</v>
      </c>
      <c r="D91" s="36">
        <v>412759.64</v>
      </c>
      <c r="E91" s="36"/>
    </row>
    <row r="92" spans="1:5">
      <c r="A92" s="37" t="s">
        <v>75</v>
      </c>
      <c r="B92" s="36">
        <v>891956.54</v>
      </c>
      <c r="C92" s="36">
        <v>891956.54</v>
      </c>
      <c r="D92" s="36">
        <v>0</v>
      </c>
      <c r="E92" s="36"/>
    </row>
    <row r="93" spans="1:5">
      <c r="A93" s="37" t="s">
        <v>76</v>
      </c>
      <c r="B93" s="36">
        <v>4460</v>
      </c>
      <c r="C93" s="36">
        <v>4460</v>
      </c>
      <c r="D93" s="36">
        <v>0</v>
      </c>
      <c r="E93" s="36"/>
    </row>
    <row r="94" spans="1:5">
      <c r="A94" s="37" t="s">
        <v>77</v>
      </c>
      <c r="B94" s="36">
        <v>495650</v>
      </c>
      <c r="C94" s="36">
        <v>686125</v>
      </c>
      <c r="D94" s="36">
        <v>190475</v>
      </c>
      <c r="E94" s="36"/>
    </row>
    <row r="95" spans="1:5">
      <c r="A95" s="37" t="s">
        <v>78</v>
      </c>
      <c r="B95" s="36">
        <v>8444268.5299999993</v>
      </c>
      <c r="C95" s="36">
        <v>8126268.5300000003</v>
      </c>
      <c r="D95" s="36">
        <v>-318000</v>
      </c>
      <c r="E95" s="36"/>
    </row>
    <row r="96" spans="1:5">
      <c r="A96" s="37" t="s">
        <v>79</v>
      </c>
      <c r="B96" s="36">
        <v>6477825.2599999998</v>
      </c>
      <c r="C96" s="36">
        <v>6477825.2599999998</v>
      </c>
      <c r="D96" s="36">
        <v>0</v>
      </c>
      <c r="E96" s="36"/>
    </row>
    <row r="97" spans="1:5">
      <c r="A97" s="37" t="s">
        <v>80</v>
      </c>
      <c r="B97" s="36">
        <v>15488842.449999999</v>
      </c>
      <c r="C97" s="36">
        <v>15488842.449999999</v>
      </c>
      <c r="D97" s="36">
        <v>0</v>
      </c>
      <c r="E97" s="36"/>
    </row>
    <row r="98" spans="1:5">
      <c r="A98" s="37" t="s">
        <v>81</v>
      </c>
      <c r="B98" s="36">
        <v>74472</v>
      </c>
      <c r="C98" s="36">
        <v>74472</v>
      </c>
      <c r="D98" s="36">
        <v>0</v>
      </c>
      <c r="E98" s="36"/>
    </row>
    <row r="99" spans="1:5">
      <c r="A99" s="37" t="s">
        <v>82</v>
      </c>
      <c r="B99" s="36">
        <v>263821.27</v>
      </c>
      <c r="C99" s="36">
        <v>263821.27</v>
      </c>
      <c r="D99" s="36">
        <v>0</v>
      </c>
      <c r="E99" s="36"/>
    </row>
    <row r="100" spans="1:5">
      <c r="A100" s="37" t="s">
        <v>83</v>
      </c>
      <c r="B100" s="36">
        <v>2822391.11</v>
      </c>
      <c r="C100" s="36">
        <v>2659866.04</v>
      </c>
      <c r="D100" s="36">
        <v>-162525.07</v>
      </c>
      <c r="E100" s="36"/>
    </row>
    <row r="101" spans="1:5">
      <c r="A101" s="37" t="s">
        <v>84</v>
      </c>
      <c r="B101" s="36">
        <v>2616457.5299999998</v>
      </c>
      <c r="C101" s="36">
        <v>3463816.07</v>
      </c>
      <c r="D101" s="36">
        <v>847358.54</v>
      </c>
      <c r="E101" s="36"/>
    </row>
    <row r="102" spans="1:5">
      <c r="A102" s="37" t="s">
        <v>85</v>
      </c>
      <c r="B102" s="36">
        <v>5370475.6399999997</v>
      </c>
      <c r="C102" s="36">
        <v>5370475.6399999997</v>
      </c>
      <c r="D102" s="36">
        <v>0</v>
      </c>
      <c r="E102" s="36"/>
    </row>
    <row r="103" spans="1:5">
      <c r="A103" s="37" t="s">
        <v>86</v>
      </c>
      <c r="B103" s="36">
        <v>1421534.44</v>
      </c>
      <c r="C103" s="36">
        <v>1610824.44</v>
      </c>
      <c r="D103" s="36">
        <v>189290</v>
      </c>
      <c r="E103" s="36"/>
    </row>
    <row r="104" spans="1:5">
      <c r="A104" s="37" t="s">
        <v>87</v>
      </c>
      <c r="B104" s="36">
        <v>9616.36</v>
      </c>
      <c r="C104" s="36">
        <v>3780.86</v>
      </c>
      <c r="D104" s="36">
        <v>-5835.5</v>
      </c>
      <c r="E104" s="36"/>
    </row>
    <row r="105" spans="1:5">
      <c r="A105" s="37" t="s">
        <v>88</v>
      </c>
      <c r="B105" s="36">
        <v>154180</v>
      </c>
      <c r="C105" s="36">
        <v>154180</v>
      </c>
      <c r="D105" s="36">
        <v>0</v>
      </c>
      <c r="E105" s="36"/>
    </row>
    <row r="106" spans="1:5">
      <c r="A106" s="37" t="s">
        <v>89</v>
      </c>
      <c r="B106" s="36">
        <v>40215.5</v>
      </c>
      <c r="C106" s="36">
        <v>40215.5</v>
      </c>
      <c r="D106" s="36">
        <v>0</v>
      </c>
      <c r="E106" s="36"/>
    </row>
    <row r="107" spans="1:5">
      <c r="A107" s="37" t="s">
        <v>90</v>
      </c>
      <c r="B107" s="36">
        <v>0</v>
      </c>
      <c r="C107" s="36">
        <v>570430.89</v>
      </c>
      <c r="D107" s="36">
        <v>570430.89</v>
      </c>
      <c r="E107" s="36"/>
    </row>
    <row r="108" spans="1:5">
      <c r="A108" s="37" t="s">
        <v>91</v>
      </c>
      <c r="B108" s="36">
        <v>3911438.01</v>
      </c>
      <c r="C108" s="36">
        <v>14559</v>
      </c>
      <c r="D108" s="36">
        <v>-3896879.01</v>
      </c>
      <c r="E108" s="36"/>
    </row>
    <row r="109" spans="1:5">
      <c r="A109" s="30" t="s">
        <v>92</v>
      </c>
      <c r="B109" s="41">
        <f>SUM(B110:B125)</f>
        <v>-45449843.140000001</v>
      </c>
      <c r="C109" s="41">
        <f t="shared" ref="C109:D109" si="4">SUM(C110:C125)</f>
        <v>-44961620.109999999</v>
      </c>
      <c r="D109" s="41">
        <f t="shared" si="4"/>
        <v>488223.03</v>
      </c>
      <c r="E109" s="36"/>
    </row>
    <row r="110" spans="1:5">
      <c r="A110" s="37" t="s">
        <v>93</v>
      </c>
      <c r="B110" s="36">
        <v>-14356.08</v>
      </c>
      <c r="C110" s="36">
        <v>-14356.08</v>
      </c>
      <c r="D110" s="36">
        <v>0</v>
      </c>
      <c r="E110" s="36"/>
    </row>
    <row r="111" spans="1:5">
      <c r="A111" s="37" t="s">
        <v>94</v>
      </c>
      <c r="B111" s="36">
        <v>-2134440.12</v>
      </c>
      <c r="C111" s="36">
        <v>-2124999.17</v>
      </c>
      <c r="D111" s="36">
        <v>9440.9500000000007</v>
      </c>
      <c r="E111" s="36">
        <v>0</v>
      </c>
    </row>
    <row r="112" spans="1:5">
      <c r="A112" s="37" t="s">
        <v>95</v>
      </c>
      <c r="B112" s="36">
        <v>-14935802.25</v>
      </c>
      <c r="C112" s="36">
        <v>-14591282.76</v>
      </c>
      <c r="D112" s="36">
        <v>344519.49</v>
      </c>
      <c r="E112" s="36">
        <v>0</v>
      </c>
    </row>
    <row r="113" spans="1:5" ht="15">
      <c r="A113" s="37" t="s">
        <v>96</v>
      </c>
      <c r="B113" s="36">
        <v>-1640940.82</v>
      </c>
      <c r="C113" s="36">
        <v>-1590842.96</v>
      </c>
      <c r="D113" s="36">
        <v>50097.86</v>
      </c>
      <c r="E113" s="36"/>
    </row>
    <row r="114" spans="1:5">
      <c r="A114" s="42" t="s">
        <v>97</v>
      </c>
      <c r="B114" s="38">
        <v>-93472.07</v>
      </c>
      <c r="C114" s="38">
        <v>-93472.07</v>
      </c>
      <c r="D114" s="38">
        <v>0</v>
      </c>
      <c r="E114" s="38"/>
    </row>
    <row r="115" spans="1:5">
      <c r="A115" s="62" t="s">
        <v>98</v>
      </c>
      <c r="B115" s="61">
        <v>-34606.35</v>
      </c>
      <c r="C115" s="61">
        <v>-34606.35</v>
      </c>
      <c r="D115" s="61">
        <v>0</v>
      </c>
      <c r="E115" s="61"/>
    </row>
    <row r="116" spans="1:5">
      <c r="A116" s="37" t="s">
        <v>99</v>
      </c>
      <c r="B116" s="36">
        <v>-13319.58</v>
      </c>
      <c r="C116" s="36">
        <v>-13319.58</v>
      </c>
      <c r="D116" s="36">
        <v>0</v>
      </c>
      <c r="E116" s="36"/>
    </row>
    <row r="117" spans="1:5">
      <c r="A117" s="37" t="s">
        <v>100</v>
      </c>
      <c r="B117" s="36">
        <v>-12617.06</v>
      </c>
      <c r="C117" s="36">
        <v>-12617.06</v>
      </c>
      <c r="D117" s="36">
        <v>0</v>
      </c>
      <c r="E117" s="36"/>
    </row>
    <row r="118" spans="1:5">
      <c r="A118" s="37" t="s">
        <v>101</v>
      </c>
      <c r="B118" s="36">
        <v>-3141.2</v>
      </c>
      <c r="C118" s="36">
        <v>-3141.2</v>
      </c>
      <c r="D118" s="36">
        <v>0</v>
      </c>
      <c r="E118" s="36"/>
    </row>
    <row r="119" spans="1:5">
      <c r="A119" s="37" t="s">
        <v>102</v>
      </c>
      <c r="B119" s="36">
        <v>-6078931.3300000001</v>
      </c>
      <c r="C119" s="36">
        <v>-6078931.3300000001</v>
      </c>
      <c r="D119" s="36">
        <v>0</v>
      </c>
      <c r="E119" s="36"/>
    </row>
    <row r="120" spans="1:5">
      <c r="A120" s="37" t="s">
        <v>103</v>
      </c>
      <c r="B120" s="36">
        <v>-14951115.550000001</v>
      </c>
      <c r="C120" s="36">
        <v>-14951115.550000001</v>
      </c>
      <c r="D120" s="36">
        <v>0</v>
      </c>
      <c r="E120" s="36"/>
    </row>
    <row r="121" spans="1:5">
      <c r="A121" s="37" t="s">
        <v>104</v>
      </c>
      <c r="B121" s="36">
        <v>-9309</v>
      </c>
      <c r="C121" s="36">
        <v>-9309</v>
      </c>
      <c r="D121" s="36">
        <v>0</v>
      </c>
      <c r="E121" s="36"/>
    </row>
    <row r="122" spans="1:5">
      <c r="A122" s="37" t="s">
        <v>105</v>
      </c>
      <c r="B122" s="36">
        <v>-2343580.75</v>
      </c>
      <c r="C122" s="36">
        <v>-2263203.15</v>
      </c>
      <c r="D122" s="36">
        <v>80377.600000000006</v>
      </c>
      <c r="E122" s="36"/>
    </row>
    <row r="123" spans="1:5">
      <c r="A123" s="37" t="s">
        <v>106</v>
      </c>
      <c r="B123" s="36">
        <v>-2994660.7</v>
      </c>
      <c r="C123" s="36">
        <v>-2994660.7</v>
      </c>
      <c r="D123" s="36">
        <v>0</v>
      </c>
      <c r="E123" s="36"/>
    </row>
    <row r="124" spans="1:5">
      <c r="A124" s="37" t="s">
        <v>107</v>
      </c>
      <c r="B124" s="36">
        <v>-140841.04</v>
      </c>
      <c r="C124" s="36">
        <v>-137053.91</v>
      </c>
      <c r="D124" s="36">
        <v>3787.13</v>
      </c>
      <c r="E124" s="36"/>
    </row>
    <row r="125" spans="1:5">
      <c r="A125" s="37" t="s">
        <v>108</v>
      </c>
      <c r="B125" s="36">
        <v>-48709.24</v>
      </c>
      <c r="C125" s="36">
        <v>-48709.24</v>
      </c>
      <c r="D125" s="36">
        <v>0</v>
      </c>
      <c r="E125" s="36"/>
    </row>
    <row r="126" spans="1:5">
      <c r="A126" s="33"/>
      <c r="B126" s="38"/>
      <c r="C126" s="38"/>
      <c r="D126" s="38"/>
      <c r="E126" s="38">
        <v>0</v>
      </c>
    </row>
    <row r="127" spans="1:5" ht="18" customHeight="1">
      <c r="B127" s="39">
        <f>B74+B80+B109</f>
        <v>135872718.88</v>
      </c>
      <c r="C127" s="39">
        <f t="shared" ref="C127:D127" si="5">C74+C80+C109</f>
        <v>134427678.95999998</v>
      </c>
      <c r="D127" s="39">
        <f t="shared" si="5"/>
        <v>-1445039.9199999997</v>
      </c>
      <c r="E127" s="63"/>
    </row>
    <row r="129" spans="1:5" ht="21.75" customHeight="1">
      <c r="A129" s="26" t="s">
        <v>109</v>
      </c>
      <c r="B129" s="27" t="s">
        <v>53</v>
      </c>
      <c r="C129" s="27" t="s">
        <v>54</v>
      </c>
      <c r="D129" s="27" t="s">
        <v>55</v>
      </c>
      <c r="E129" s="27" t="s">
        <v>56</v>
      </c>
    </row>
    <row r="130" spans="1:5">
      <c r="A130" s="28" t="s">
        <v>110</v>
      </c>
      <c r="B130" s="29"/>
      <c r="C130" s="29"/>
      <c r="D130" s="29"/>
      <c r="E130" s="29"/>
    </row>
    <row r="131" spans="1:5">
      <c r="A131" s="30"/>
      <c r="B131" s="31"/>
      <c r="C131" s="31"/>
      <c r="D131" s="31"/>
      <c r="E131" s="31"/>
    </row>
    <row r="132" spans="1:5">
      <c r="A132" s="30" t="s">
        <v>111</v>
      </c>
      <c r="B132" s="31"/>
      <c r="C132" s="64" t="s">
        <v>14</v>
      </c>
      <c r="D132" s="65"/>
      <c r="E132" s="31"/>
    </row>
    <row r="133" spans="1:5">
      <c r="A133" s="30"/>
      <c r="B133" s="31"/>
      <c r="C133" s="31"/>
      <c r="D133" s="31"/>
      <c r="E133" s="31"/>
    </row>
    <row r="134" spans="1:5">
      <c r="A134" s="30" t="s">
        <v>92</v>
      </c>
      <c r="B134" s="31"/>
      <c r="C134" s="31"/>
      <c r="D134" s="31"/>
      <c r="E134" s="31"/>
    </row>
    <row r="135" spans="1:5">
      <c r="A135" s="33"/>
      <c r="B135" s="34"/>
      <c r="C135" s="34"/>
      <c r="D135" s="34"/>
      <c r="E135" s="34"/>
    </row>
    <row r="136" spans="1:5" ht="16.5" customHeight="1">
      <c r="B136" s="27">
        <f>SUM(B134:B135)</f>
        <v>0</v>
      </c>
      <c r="C136" s="27">
        <f t="shared" ref="C136:D136" si="6">SUM(C134:C135)</f>
        <v>0</v>
      </c>
      <c r="D136" s="27">
        <f t="shared" si="6"/>
        <v>0</v>
      </c>
      <c r="E136" s="63"/>
    </row>
    <row r="138" spans="1:5" ht="27" customHeight="1">
      <c r="A138" s="26" t="s">
        <v>112</v>
      </c>
      <c r="B138" s="27" t="s">
        <v>9</v>
      </c>
    </row>
    <row r="139" spans="1:5">
      <c r="A139" s="28" t="s">
        <v>113</v>
      </c>
      <c r="B139" s="66" t="s">
        <v>47</v>
      </c>
    </row>
    <row r="140" spans="1:5">
      <c r="A140" s="30"/>
      <c r="B140" s="31"/>
    </row>
    <row r="141" spans="1:5">
      <c r="A141" s="33"/>
      <c r="B141" s="34"/>
    </row>
    <row r="142" spans="1:5" ht="15" customHeight="1">
      <c r="B142" s="27">
        <f>SUM(B140:B141)</f>
        <v>0</v>
      </c>
    </row>
    <row r="145" spans="1:5" ht="22.5" customHeight="1">
      <c r="A145" s="67" t="s">
        <v>114</v>
      </c>
      <c r="B145" s="68" t="s">
        <v>9</v>
      </c>
      <c r="C145" s="69" t="s">
        <v>115</v>
      </c>
    </row>
    <row r="146" spans="1:5">
      <c r="A146" s="70"/>
      <c r="B146" s="71"/>
      <c r="C146" s="72"/>
    </row>
    <row r="147" spans="1:5">
      <c r="A147" s="73" t="s">
        <v>47</v>
      </c>
      <c r="B147" s="74"/>
      <c r="C147" s="75"/>
    </row>
    <row r="148" spans="1:5">
      <c r="A148" s="76"/>
      <c r="B148" s="77"/>
      <c r="C148" s="77"/>
    </row>
    <row r="149" spans="1:5" ht="14.25" customHeight="1">
      <c r="B149" s="27">
        <f>SUM(B148:B148)</f>
        <v>0</v>
      </c>
      <c r="C149" s="27"/>
    </row>
    <row r="151" spans="1:5" ht="12.75">
      <c r="A151" s="18" t="s">
        <v>116</v>
      </c>
    </row>
    <row r="153" spans="1:5" ht="20.25" customHeight="1">
      <c r="A153" s="67" t="s">
        <v>117</v>
      </c>
      <c r="B153" s="27" t="s">
        <v>9</v>
      </c>
      <c r="C153" s="27" t="s">
        <v>24</v>
      </c>
      <c r="D153" s="27" t="s">
        <v>25</v>
      </c>
      <c r="E153" s="27" t="s">
        <v>26</v>
      </c>
    </row>
    <row r="154" spans="1:5">
      <c r="A154" s="28" t="s">
        <v>118</v>
      </c>
      <c r="B154" s="41">
        <f>SUM(B155:B171)</f>
        <v>-5256938.75</v>
      </c>
      <c r="C154" s="61"/>
      <c r="D154" s="61"/>
      <c r="E154" s="61"/>
    </row>
    <row r="155" spans="1:5">
      <c r="A155" s="37" t="s">
        <v>119</v>
      </c>
      <c r="B155" s="36">
        <v>-44566.53</v>
      </c>
      <c r="C155" s="36"/>
      <c r="D155" s="36"/>
      <c r="E155" s="36"/>
    </row>
    <row r="156" spans="1:5">
      <c r="A156" s="37" t="s">
        <v>120</v>
      </c>
      <c r="B156" s="36">
        <v>-276522.32</v>
      </c>
      <c r="C156" s="36"/>
      <c r="D156" s="36"/>
      <c r="E156" s="36"/>
    </row>
    <row r="157" spans="1:5">
      <c r="A157" s="37" t="s">
        <v>121</v>
      </c>
      <c r="B157" s="36">
        <v>-2902116.57</v>
      </c>
      <c r="C157" s="36"/>
      <c r="D157" s="36"/>
      <c r="E157" s="36"/>
    </row>
    <row r="158" spans="1:5">
      <c r="A158" s="37" t="s">
        <v>122</v>
      </c>
      <c r="B158" s="36">
        <v>-387062.07</v>
      </c>
      <c r="C158" s="36"/>
      <c r="D158" s="36"/>
      <c r="E158" s="36"/>
    </row>
    <row r="159" spans="1:5">
      <c r="A159" s="37" t="s">
        <v>123</v>
      </c>
      <c r="B159" s="36">
        <v>-32688.92</v>
      </c>
      <c r="C159" s="36"/>
      <c r="D159" s="36"/>
      <c r="E159" s="36"/>
    </row>
    <row r="160" spans="1:5">
      <c r="A160" s="37" t="s">
        <v>124</v>
      </c>
      <c r="B160" s="36">
        <v>-43530.45</v>
      </c>
      <c r="C160" s="36"/>
      <c r="D160" s="36"/>
      <c r="E160" s="36"/>
    </row>
    <row r="161" spans="1:5">
      <c r="A161" s="37" t="s">
        <v>125</v>
      </c>
      <c r="B161" s="36">
        <v>-99008.25</v>
      </c>
      <c r="C161" s="36"/>
      <c r="D161" s="36"/>
      <c r="E161" s="36"/>
    </row>
    <row r="162" spans="1:5">
      <c r="A162" s="37" t="s">
        <v>126</v>
      </c>
      <c r="B162" s="36">
        <v>-85432.31</v>
      </c>
      <c r="C162" s="36"/>
      <c r="D162" s="36"/>
      <c r="E162" s="36"/>
    </row>
    <row r="163" spans="1:5">
      <c r="A163" s="37" t="s">
        <v>127</v>
      </c>
      <c r="B163" s="36">
        <v>73.72</v>
      </c>
      <c r="C163" s="36"/>
      <c r="D163" s="36"/>
      <c r="E163" s="36"/>
    </row>
    <row r="164" spans="1:5">
      <c r="A164" s="37" t="s">
        <v>128</v>
      </c>
      <c r="B164" s="36">
        <v>-198439.24</v>
      </c>
      <c r="C164" s="36"/>
      <c r="D164" s="36"/>
      <c r="E164" s="36"/>
    </row>
    <row r="165" spans="1:5">
      <c r="A165" s="37" t="s">
        <v>129</v>
      </c>
      <c r="B165" s="36">
        <v>-65534.44</v>
      </c>
      <c r="C165" s="36"/>
      <c r="D165" s="36"/>
      <c r="E165" s="36"/>
    </row>
    <row r="166" spans="1:5">
      <c r="A166" s="37" t="s">
        <v>130</v>
      </c>
      <c r="B166" s="36">
        <v>-21400.26</v>
      </c>
      <c r="C166" s="36"/>
      <c r="D166" s="36"/>
      <c r="E166" s="36"/>
    </row>
    <row r="167" spans="1:5">
      <c r="A167" s="37" t="s">
        <v>131</v>
      </c>
      <c r="B167" s="36">
        <v>-154.18</v>
      </c>
      <c r="C167" s="36"/>
      <c r="D167" s="36"/>
      <c r="E167" s="36"/>
    </row>
    <row r="168" spans="1:5">
      <c r="A168" s="37" t="s">
        <v>132</v>
      </c>
      <c r="B168" s="36">
        <v>-206547.04</v>
      </c>
      <c r="C168" s="36"/>
      <c r="D168" s="36"/>
      <c r="E168" s="36"/>
    </row>
    <row r="169" spans="1:5">
      <c r="A169" s="37" t="s">
        <v>133</v>
      </c>
      <c r="B169" s="36">
        <v>-192450.55</v>
      </c>
      <c r="C169" s="36"/>
      <c r="D169" s="36"/>
      <c r="E169" s="36"/>
    </row>
    <row r="170" spans="1:5">
      <c r="A170" s="37" t="s">
        <v>134</v>
      </c>
      <c r="B170" s="36">
        <v>-23425.78</v>
      </c>
      <c r="C170" s="36"/>
      <c r="D170" s="36"/>
      <c r="E170" s="36"/>
    </row>
    <row r="171" spans="1:5">
      <c r="A171" s="37" t="s">
        <v>135</v>
      </c>
      <c r="B171" s="36">
        <v>-678133.56</v>
      </c>
      <c r="C171" s="36"/>
      <c r="D171" s="36"/>
      <c r="E171" s="36"/>
    </row>
    <row r="172" spans="1:5">
      <c r="A172" s="30" t="s">
        <v>136</v>
      </c>
      <c r="B172" s="36"/>
      <c r="C172" s="36"/>
      <c r="D172" s="36"/>
      <c r="E172" s="36"/>
    </row>
    <row r="173" spans="1:5">
      <c r="A173" s="33"/>
      <c r="B173" s="38"/>
      <c r="C173" s="38"/>
      <c r="D173" s="38"/>
      <c r="E173" s="38"/>
    </row>
    <row r="174" spans="1:5" ht="16.5" customHeight="1">
      <c r="B174" s="39">
        <f>B154</f>
        <v>-5256938.75</v>
      </c>
      <c r="C174" s="27">
        <f t="shared" ref="C174:E174" si="7">SUM(C172:C173)</f>
        <v>0</v>
      </c>
      <c r="D174" s="27">
        <f t="shared" si="7"/>
        <v>0</v>
      </c>
      <c r="E174" s="27">
        <f t="shared" si="7"/>
        <v>0</v>
      </c>
    </row>
    <row r="176" spans="1:5" ht="20.25" customHeight="1">
      <c r="A176" s="67" t="s">
        <v>137</v>
      </c>
      <c r="B176" s="68" t="s">
        <v>9</v>
      </c>
      <c r="C176" s="27" t="s">
        <v>138</v>
      </c>
      <c r="D176" s="27" t="s">
        <v>115</v>
      </c>
    </row>
    <row r="177" spans="1:4">
      <c r="A177" s="78" t="s">
        <v>139</v>
      </c>
      <c r="B177" s="79"/>
      <c r="C177" s="80" t="s">
        <v>47</v>
      </c>
      <c r="D177" s="81"/>
    </row>
    <row r="178" spans="1:4">
      <c r="A178" s="82"/>
      <c r="B178" s="83"/>
      <c r="C178" s="84"/>
      <c r="D178" s="85"/>
    </row>
    <row r="179" spans="1:4">
      <c r="A179" s="86"/>
      <c r="B179" s="87"/>
      <c r="C179" s="88"/>
      <c r="D179" s="89"/>
    </row>
    <row r="180" spans="1:4" ht="16.5" customHeight="1">
      <c r="B180" s="27">
        <f>SUM(B178:B179)</f>
        <v>0</v>
      </c>
      <c r="C180" s="90"/>
      <c r="D180" s="91"/>
    </row>
    <row r="183" spans="1:4" ht="27.75" customHeight="1">
      <c r="A183" s="67" t="s">
        <v>140</v>
      </c>
      <c r="B183" s="68" t="s">
        <v>9</v>
      </c>
      <c r="C183" s="27" t="s">
        <v>138</v>
      </c>
      <c r="D183" s="27" t="s">
        <v>115</v>
      </c>
    </row>
    <row r="184" spans="1:4">
      <c r="A184" s="78" t="s">
        <v>141</v>
      </c>
      <c r="B184" s="79"/>
      <c r="C184" s="92"/>
      <c r="D184" s="81"/>
    </row>
    <row r="185" spans="1:4">
      <c r="A185" s="37" t="s">
        <v>142</v>
      </c>
      <c r="B185" s="93">
        <v>-22365</v>
      </c>
      <c r="C185" s="84"/>
      <c r="D185" s="85"/>
    </row>
    <row r="186" spans="1:4">
      <c r="A186" s="86"/>
      <c r="B186" s="87"/>
      <c r="C186" s="88"/>
      <c r="D186" s="89"/>
    </row>
    <row r="187" spans="1:4" ht="15" customHeight="1">
      <c r="B187" s="39">
        <f>SUM(B185:B186)</f>
        <v>-22365</v>
      </c>
      <c r="C187" s="90"/>
      <c r="D187" s="91"/>
    </row>
    <row r="190" spans="1:4" ht="24" customHeight="1">
      <c r="A190" s="67" t="s">
        <v>143</v>
      </c>
      <c r="B190" s="68" t="s">
        <v>9</v>
      </c>
      <c r="C190" s="27" t="s">
        <v>138</v>
      </c>
      <c r="D190" s="27" t="s">
        <v>115</v>
      </c>
    </row>
    <row r="191" spans="1:4">
      <c r="A191" s="78" t="s">
        <v>144</v>
      </c>
      <c r="B191" s="79"/>
      <c r="C191" s="80" t="s">
        <v>47</v>
      </c>
      <c r="D191" s="81"/>
    </row>
    <row r="192" spans="1:4">
      <c r="A192" s="82"/>
      <c r="B192" s="83"/>
      <c r="C192" s="84"/>
      <c r="D192" s="85"/>
    </row>
    <row r="193" spans="1:4">
      <c r="A193" s="86"/>
      <c r="B193" s="87"/>
      <c r="C193" s="88"/>
      <c r="D193" s="89"/>
    </row>
    <row r="194" spans="1:4" ht="16.5" customHeight="1">
      <c r="B194" s="27">
        <f>SUM(B192:B193)</f>
        <v>0</v>
      </c>
      <c r="C194" s="90"/>
      <c r="D194" s="91"/>
    </row>
    <row r="197" spans="1:4" ht="24" customHeight="1">
      <c r="A197" s="67" t="s">
        <v>145</v>
      </c>
      <c r="B197" s="68" t="s">
        <v>9</v>
      </c>
      <c r="C197" s="94" t="s">
        <v>138</v>
      </c>
      <c r="D197" s="94" t="s">
        <v>43</v>
      </c>
    </row>
    <row r="198" spans="1:4" ht="15">
      <c r="A198" s="78" t="s">
        <v>146</v>
      </c>
      <c r="B198" s="95"/>
      <c r="C198" s="95">
        <v>0</v>
      </c>
      <c r="D198" s="95">
        <v>0</v>
      </c>
    </row>
    <row r="199" spans="1:4" ht="15">
      <c r="A199" s="37" t="s">
        <v>147</v>
      </c>
      <c r="B199" s="93">
        <v>-734772</v>
      </c>
      <c r="C199" s="96">
        <v>0</v>
      </c>
      <c r="D199" s="96">
        <v>0</v>
      </c>
    </row>
    <row r="200" spans="1:4" ht="12.75">
      <c r="A200" s="97"/>
      <c r="B200" s="98"/>
      <c r="C200" s="98">
        <v>0</v>
      </c>
      <c r="D200" s="98">
        <v>0</v>
      </c>
    </row>
    <row r="201" spans="1:4" ht="18.75" customHeight="1">
      <c r="B201" s="39">
        <f>SUM(B199:B200)</f>
        <v>-734772</v>
      </c>
      <c r="C201" s="90"/>
      <c r="D201" s="91"/>
    </row>
    <row r="203" spans="1:4" ht="12.75">
      <c r="A203" s="18" t="s">
        <v>148</v>
      </c>
    </row>
    <row r="204" spans="1:4" ht="12.75">
      <c r="A204" s="18"/>
    </row>
    <row r="205" spans="1:4" ht="12.75">
      <c r="A205" s="18" t="s">
        <v>149</v>
      </c>
    </row>
    <row r="207" spans="1:4" ht="24" customHeight="1">
      <c r="A207" s="99" t="s">
        <v>150</v>
      </c>
      <c r="B207" s="100" t="s">
        <v>9</v>
      </c>
      <c r="C207" s="27" t="s">
        <v>151</v>
      </c>
      <c r="D207" s="27" t="s">
        <v>43</v>
      </c>
    </row>
    <row r="208" spans="1:4">
      <c r="A208" s="28" t="s">
        <v>152</v>
      </c>
      <c r="B208" s="101">
        <f>SUM(B209:B221)</f>
        <v>-2053732.9699999997</v>
      </c>
      <c r="C208" s="61"/>
      <c r="D208" s="61"/>
    </row>
    <row r="209" spans="1:4">
      <c r="A209" s="37" t="s">
        <v>153</v>
      </c>
      <c r="B209" s="93">
        <v>-24857.5</v>
      </c>
      <c r="C209" s="36"/>
      <c r="D209" s="36"/>
    </row>
    <row r="210" spans="1:4">
      <c r="A210" s="37" t="s">
        <v>154</v>
      </c>
      <c r="B210" s="93">
        <v>-54042.68</v>
      </c>
      <c r="C210" s="36"/>
      <c r="D210" s="36"/>
    </row>
    <row r="211" spans="1:4">
      <c r="A211" s="37" t="s">
        <v>155</v>
      </c>
      <c r="B211" s="93">
        <v>-140141</v>
      </c>
      <c r="C211" s="36"/>
      <c r="D211" s="36"/>
    </row>
    <row r="212" spans="1:4">
      <c r="A212" s="37" t="s">
        <v>156</v>
      </c>
      <c r="B212" s="93">
        <v>-8438</v>
      </c>
      <c r="C212" s="36"/>
      <c r="D212" s="36"/>
    </row>
    <row r="213" spans="1:4">
      <c r="A213" s="37" t="s">
        <v>157</v>
      </c>
      <c r="B213" s="93">
        <v>-152560</v>
      </c>
      <c r="C213" s="36"/>
      <c r="D213" s="36"/>
    </row>
    <row r="214" spans="1:4">
      <c r="A214" s="37" t="s">
        <v>158</v>
      </c>
      <c r="B214" s="93">
        <v>-246046.56</v>
      </c>
      <c r="C214" s="36"/>
      <c r="D214" s="36"/>
    </row>
    <row r="215" spans="1:4">
      <c r="A215" s="37" t="s">
        <v>159</v>
      </c>
      <c r="B215" s="93">
        <v>-402520.66</v>
      </c>
      <c r="C215" s="36"/>
      <c r="D215" s="36"/>
    </row>
    <row r="216" spans="1:4">
      <c r="A216" s="37" t="s">
        <v>160</v>
      </c>
      <c r="B216" s="93">
        <v>-206200</v>
      </c>
      <c r="C216" s="36"/>
      <c r="D216" s="36"/>
    </row>
    <row r="217" spans="1:4">
      <c r="A217" s="37" t="s">
        <v>161</v>
      </c>
      <c r="B217" s="93">
        <v>-21150</v>
      </c>
      <c r="C217" s="36"/>
      <c r="D217" s="36"/>
    </row>
    <row r="218" spans="1:4">
      <c r="A218" s="37" t="s">
        <v>162</v>
      </c>
      <c r="B218" s="93">
        <v>-8000</v>
      </c>
      <c r="C218" s="36"/>
      <c r="D218" s="36"/>
    </row>
    <row r="219" spans="1:4">
      <c r="A219" s="37" t="s">
        <v>163</v>
      </c>
      <c r="B219" s="93">
        <v>-98071</v>
      </c>
      <c r="C219" s="36"/>
      <c r="D219" s="36"/>
    </row>
    <row r="220" spans="1:4">
      <c r="A220" s="37" t="s">
        <v>164</v>
      </c>
      <c r="B220" s="93">
        <v>-69907.67</v>
      </c>
      <c r="C220" s="36"/>
      <c r="D220" s="36"/>
    </row>
    <row r="221" spans="1:4">
      <c r="A221" s="37" t="s">
        <v>165</v>
      </c>
      <c r="B221" s="93">
        <v>-621797.9</v>
      </c>
      <c r="C221" s="36"/>
      <c r="D221" s="36"/>
    </row>
    <row r="222" spans="1:4">
      <c r="A222" s="30" t="s">
        <v>166</v>
      </c>
      <c r="B222" s="102">
        <f>SUM(B223:B229)</f>
        <v>-38917456.079999998</v>
      </c>
      <c r="C222" s="36"/>
      <c r="D222" s="36"/>
    </row>
    <row r="223" spans="1:4">
      <c r="A223" s="37" t="s">
        <v>167</v>
      </c>
      <c r="B223" s="93">
        <v>-14524971.27</v>
      </c>
      <c r="C223" s="36"/>
      <c r="D223" s="36"/>
    </row>
    <row r="224" spans="1:4">
      <c r="A224" s="37" t="s">
        <v>168</v>
      </c>
      <c r="B224" s="93">
        <v>-1158681.3</v>
      </c>
      <c r="C224" s="36"/>
      <c r="D224" s="36"/>
    </row>
    <row r="225" spans="1:4">
      <c r="A225" s="37" t="s">
        <v>169</v>
      </c>
      <c r="B225" s="93">
        <v>-2893163.43</v>
      </c>
      <c r="C225" s="36"/>
      <c r="D225" s="36"/>
    </row>
    <row r="226" spans="1:4">
      <c r="A226" s="37" t="s">
        <v>170</v>
      </c>
      <c r="B226" s="93">
        <v>-14416130.9</v>
      </c>
      <c r="C226" s="36"/>
      <c r="D226" s="36"/>
    </row>
    <row r="227" spans="1:4">
      <c r="A227" s="37" t="s">
        <v>171</v>
      </c>
      <c r="B227" s="93">
        <v>-1436209.68</v>
      </c>
      <c r="C227" s="36"/>
      <c r="D227" s="36"/>
    </row>
    <row r="228" spans="1:4">
      <c r="A228" s="37" t="s">
        <v>172</v>
      </c>
      <c r="B228" s="93">
        <v>-4074299.5</v>
      </c>
      <c r="C228" s="36"/>
      <c r="D228" s="36"/>
    </row>
    <row r="229" spans="1:4">
      <c r="A229" s="37" t="s">
        <v>173</v>
      </c>
      <c r="B229" s="93">
        <v>-414000</v>
      </c>
      <c r="C229" s="36"/>
      <c r="D229" s="36"/>
    </row>
    <row r="230" spans="1:4">
      <c r="A230" s="33"/>
      <c r="B230" s="38"/>
      <c r="C230" s="38"/>
      <c r="D230" s="38"/>
    </row>
    <row r="231" spans="1:4" ht="15.75" customHeight="1">
      <c r="B231" s="39">
        <f>B208+B222</f>
        <v>-40971189.049999997</v>
      </c>
      <c r="C231" s="90"/>
      <c r="D231" s="91"/>
    </row>
    <row r="234" spans="1:4" ht="24.75" customHeight="1">
      <c r="A234" s="99" t="s">
        <v>174</v>
      </c>
      <c r="B234" s="100" t="s">
        <v>9</v>
      </c>
      <c r="C234" s="27" t="s">
        <v>151</v>
      </c>
      <c r="D234" s="27" t="s">
        <v>43</v>
      </c>
    </row>
    <row r="235" spans="1:4">
      <c r="A235" s="28" t="s">
        <v>175</v>
      </c>
      <c r="B235" s="101">
        <f>SUM(B236:B237)</f>
        <v>-193337.22999999998</v>
      </c>
      <c r="C235" s="61"/>
      <c r="D235" s="61"/>
    </row>
    <row r="236" spans="1:4">
      <c r="A236" s="37" t="s">
        <v>176</v>
      </c>
      <c r="B236" s="93">
        <v>-193333.27</v>
      </c>
      <c r="C236" s="36"/>
      <c r="D236" s="36"/>
    </row>
    <row r="237" spans="1:4">
      <c r="A237" s="37" t="s">
        <v>177</v>
      </c>
      <c r="B237" s="93">
        <v>-3.96</v>
      </c>
      <c r="C237" s="36"/>
      <c r="D237" s="36"/>
    </row>
    <row r="238" spans="1:4">
      <c r="A238" s="33"/>
      <c r="B238" s="38"/>
      <c r="C238" s="38"/>
      <c r="D238" s="38"/>
    </row>
    <row r="239" spans="1:4" ht="16.5" customHeight="1">
      <c r="B239" s="39">
        <f>B235</f>
        <v>-193337.22999999998</v>
      </c>
      <c r="C239" s="90"/>
      <c r="D239" s="91"/>
    </row>
    <row r="242" spans="1:4" ht="12.75">
      <c r="A242" s="18" t="s">
        <v>178</v>
      </c>
    </row>
    <row r="244" spans="1:4" ht="26.25" customHeight="1">
      <c r="A244" s="99" t="s">
        <v>179</v>
      </c>
      <c r="B244" s="100" t="s">
        <v>9</v>
      </c>
      <c r="C244" s="27" t="s">
        <v>180</v>
      </c>
      <c r="D244" s="27" t="s">
        <v>181</v>
      </c>
    </row>
    <row r="245" spans="1:4">
      <c r="A245" s="28" t="s">
        <v>182</v>
      </c>
      <c r="B245" s="61"/>
      <c r="C245" s="61"/>
      <c r="D245" s="61">
        <v>0</v>
      </c>
    </row>
    <row r="246" spans="1:4">
      <c r="A246" s="37" t="s">
        <v>183</v>
      </c>
      <c r="B246" s="93">
        <v>6067147.1900000004</v>
      </c>
      <c r="C246" s="93">
        <v>15.44</v>
      </c>
      <c r="D246" s="36"/>
    </row>
    <row r="247" spans="1:4">
      <c r="A247" s="37" t="s">
        <v>184</v>
      </c>
      <c r="B247" s="93">
        <v>1625929.25</v>
      </c>
      <c r="C247" s="93">
        <v>4.1378000000000004</v>
      </c>
      <c r="D247" s="36"/>
    </row>
    <row r="248" spans="1:4">
      <c r="A248" s="37" t="s">
        <v>185</v>
      </c>
      <c r="B248" s="93">
        <v>10014341.380000001</v>
      </c>
      <c r="C248" s="93">
        <v>25.484999999999999</v>
      </c>
      <c r="D248" s="36"/>
    </row>
    <row r="249" spans="1:4">
      <c r="A249" s="37" t="s">
        <v>186</v>
      </c>
      <c r="B249" s="93">
        <v>401692.67</v>
      </c>
      <c r="C249" s="93">
        <v>1.0222</v>
      </c>
      <c r="D249" s="36"/>
    </row>
    <row r="250" spans="1:4">
      <c r="A250" s="37" t="s">
        <v>187</v>
      </c>
      <c r="B250" s="93">
        <v>1731992.88</v>
      </c>
      <c r="C250" s="93">
        <v>4.4077000000000002</v>
      </c>
      <c r="D250" s="36"/>
    </row>
    <row r="251" spans="1:4">
      <c r="A251" s="37" t="s">
        <v>188</v>
      </c>
      <c r="B251" s="93">
        <v>3663807.26</v>
      </c>
      <c r="C251" s="93">
        <v>9.3239000000000001</v>
      </c>
      <c r="D251" s="36"/>
    </row>
    <row r="252" spans="1:4">
      <c r="A252" s="37" t="s">
        <v>189</v>
      </c>
      <c r="B252" s="93">
        <v>636465.32999999996</v>
      </c>
      <c r="C252" s="93">
        <v>1.6196999999999999</v>
      </c>
      <c r="D252" s="36"/>
    </row>
    <row r="253" spans="1:4">
      <c r="A253" s="37" t="s">
        <v>190</v>
      </c>
      <c r="B253" s="93">
        <v>174463.44</v>
      </c>
      <c r="C253" s="93">
        <v>0.44400000000000001</v>
      </c>
      <c r="D253" s="36"/>
    </row>
    <row r="254" spans="1:4">
      <c r="A254" s="37" t="s">
        <v>191</v>
      </c>
      <c r="B254" s="93">
        <v>792614.22</v>
      </c>
      <c r="C254" s="93">
        <v>2.0171000000000001</v>
      </c>
      <c r="D254" s="36"/>
    </row>
    <row r="255" spans="1:4">
      <c r="A255" s="37" t="s">
        <v>192</v>
      </c>
      <c r="B255" s="93">
        <v>28306.09</v>
      </c>
      <c r="C255" s="93">
        <v>7.1999999999999995E-2</v>
      </c>
      <c r="D255" s="36"/>
    </row>
    <row r="256" spans="1:4">
      <c r="A256" s="37" t="s">
        <v>193</v>
      </c>
      <c r="B256" s="93">
        <v>744349.59</v>
      </c>
      <c r="C256" s="93">
        <v>1.8943000000000001</v>
      </c>
      <c r="D256" s="36"/>
    </row>
    <row r="257" spans="1:4">
      <c r="A257" s="37" t="s">
        <v>194</v>
      </c>
      <c r="B257" s="93">
        <v>10880.8</v>
      </c>
      <c r="C257" s="93">
        <v>2.7699999999999999E-2</v>
      </c>
      <c r="D257" s="36"/>
    </row>
    <row r="258" spans="1:4">
      <c r="A258" s="37" t="s">
        <v>195</v>
      </c>
      <c r="B258" s="93">
        <v>5564629.3200000003</v>
      </c>
      <c r="C258" s="93">
        <v>14.161199999999999</v>
      </c>
      <c r="D258" s="36"/>
    </row>
    <row r="259" spans="1:4">
      <c r="A259" s="37" t="s">
        <v>196</v>
      </c>
      <c r="B259" s="93">
        <v>590000</v>
      </c>
      <c r="C259" s="93">
        <v>1.5015000000000001</v>
      </c>
      <c r="D259" s="36"/>
    </row>
    <row r="260" spans="1:4">
      <c r="A260" s="37" t="s">
        <v>197</v>
      </c>
      <c r="B260" s="93">
        <v>77030.42</v>
      </c>
      <c r="C260" s="93">
        <v>0.19600000000000001</v>
      </c>
      <c r="D260" s="36"/>
    </row>
    <row r="261" spans="1:4">
      <c r="A261" s="37" t="s">
        <v>198</v>
      </c>
      <c r="B261" s="93">
        <v>91728.44</v>
      </c>
      <c r="C261" s="93">
        <v>0.2334</v>
      </c>
      <c r="D261" s="36"/>
    </row>
    <row r="262" spans="1:4">
      <c r="A262" s="37" t="s">
        <v>199</v>
      </c>
      <c r="B262" s="93">
        <v>21025.65</v>
      </c>
      <c r="C262" s="93">
        <v>5.3499999999999999E-2</v>
      </c>
      <c r="D262" s="36"/>
    </row>
    <row r="263" spans="1:4">
      <c r="A263" s="37" t="s">
        <v>200</v>
      </c>
      <c r="B263" s="93">
        <v>106938.7</v>
      </c>
      <c r="C263" s="93">
        <v>0.27210000000000001</v>
      </c>
      <c r="D263" s="36"/>
    </row>
    <row r="264" spans="1:4">
      <c r="A264" s="37" t="s">
        <v>201</v>
      </c>
      <c r="B264" s="93">
        <v>263864.45</v>
      </c>
      <c r="C264" s="93">
        <v>0.67149999999999999</v>
      </c>
      <c r="D264" s="36"/>
    </row>
    <row r="265" spans="1:4">
      <c r="A265" s="37" t="s">
        <v>202</v>
      </c>
      <c r="B265" s="93">
        <v>28667.040000000001</v>
      </c>
      <c r="C265" s="93">
        <v>7.2999999999999995E-2</v>
      </c>
      <c r="D265" s="36"/>
    </row>
    <row r="266" spans="1:4">
      <c r="A266" s="37" t="s">
        <v>203</v>
      </c>
      <c r="B266" s="93">
        <v>6324</v>
      </c>
      <c r="C266" s="93">
        <v>1.61E-2</v>
      </c>
      <c r="D266" s="36"/>
    </row>
    <row r="267" spans="1:4">
      <c r="A267" s="37" t="s">
        <v>204</v>
      </c>
      <c r="B267" s="93">
        <v>18493.400000000001</v>
      </c>
      <c r="C267" s="93">
        <v>4.7100000000000003E-2</v>
      </c>
      <c r="D267" s="36"/>
    </row>
    <row r="268" spans="1:4">
      <c r="A268" s="37" t="s">
        <v>205</v>
      </c>
      <c r="B268" s="93">
        <v>172941.38</v>
      </c>
      <c r="C268" s="93">
        <v>0.44009999999999999</v>
      </c>
      <c r="D268" s="36"/>
    </row>
    <row r="269" spans="1:4">
      <c r="A269" s="37" t="s">
        <v>206</v>
      </c>
      <c r="B269" s="93">
        <v>14757.8</v>
      </c>
      <c r="C269" s="93">
        <v>3.7600000000000001E-2</v>
      </c>
      <c r="D269" s="36"/>
    </row>
    <row r="270" spans="1:4">
      <c r="A270" s="37" t="s">
        <v>207</v>
      </c>
      <c r="B270" s="93">
        <v>18930</v>
      </c>
      <c r="C270" s="93">
        <v>4.82E-2</v>
      </c>
      <c r="D270" s="36"/>
    </row>
    <row r="271" spans="1:4">
      <c r="A271" s="37" t="s">
        <v>208</v>
      </c>
      <c r="B271" s="93">
        <v>33494.86</v>
      </c>
      <c r="C271" s="93">
        <v>8.5199999999999998E-2</v>
      </c>
      <c r="D271" s="36"/>
    </row>
    <row r="272" spans="1:4">
      <c r="A272" s="37" t="s">
        <v>209</v>
      </c>
      <c r="B272" s="93">
        <v>7294.6</v>
      </c>
      <c r="C272" s="93">
        <v>1.8599999999999998E-2</v>
      </c>
      <c r="D272" s="36"/>
    </row>
    <row r="273" spans="1:4">
      <c r="A273" s="37" t="s">
        <v>210</v>
      </c>
      <c r="B273" s="93">
        <v>5120.24</v>
      </c>
      <c r="C273" s="93">
        <v>1.2999999999999999E-2</v>
      </c>
      <c r="D273" s="36"/>
    </row>
    <row r="274" spans="1:4">
      <c r="A274" s="37" t="s">
        <v>211</v>
      </c>
      <c r="B274" s="93">
        <v>39138.550000000003</v>
      </c>
      <c r="C274" s="93">
        <v>9.9599999999999994E-2</v>
      </c>
      <c r="D274" s="36"/>
    </row>
    <row r="275" spans="1:4">
      <c r="A275" s="37" t="s">
        <v>212</v>
      </c>
      <c r="B275" s="93">
        <v>498297.99</v>
      </c>
      <c r="C275" s="93">
        <v>1.2681</v>
      </c>
      <c r="D275" s="36"/>
    </row>
    <row r="276" spans="1:4">
      <c r="A276" s="37" t="s">
        <v>213</v>
      </c>
      <c r="B276" s="93">
        <v>91044.72</v>
      </c>
      <c r="C276" s="93">
        <v>0.23169999999999999</v>
      </c>
      <c r="D276" s="36"/>
    </row>
    <row r="277" spans="1:4">
      <c r="A277" s="37" t="s">
        <v>214</v>
      </c>
      <c r="B277" s="93">
        <v>973.65</v>
      </c>
      <c r="C277" s="93">
        <v>2.5000000000000001E-3</v>
      </c>
      <c r="D277" s="36"/>
    </row>
    <row r="278" spans="1:4">
      <c r="A278" s="37" t="s">
        <v>215</v>
      </c>
      <c r="B278" s="93">
        <v>15122.4</v>
      </c>
      <c r="C278" s="93">
        <v>3.85E-2</v>
      </c>
      <c r="D278" s="36"/>
    </row>
    <row r="279" spans="1:4">
      <c r="A279" s="37" t="s">
        <v>216</v>
      </c>
      <c r="B279" s="93">
        <v>20254.88</v>
      </c>
      <c r="C279" s="93">
        <v>5.1499999999999997E-2</v>
      </c>
      <c r="D279" s="36"/>
    </row>
    <row r="280" spans="1:4">
      <c r="A280" s="37" t="s">
        <v>217</v>
      </c>
      <c r="B280" s="93">
        <v>115.47</v>
      </c>
      <c r="C280" s="93">
        <v>2.9999999999999997E-4</v>
      </c>
      <c r="D280" s="36"/>
    </row>
    <row r="281" spans="1:4">
      <c r="A281" s="37" t="s">
        <v>218</v>
      </c>
      <c r="B281" s="93">
        <v>50332.1</v>
      </c>
      <c r="C281" s="93">
        <v>0.12809999999999999</v>
      </c>
      <c r="D281" s="36"/>
    </row>
    <row r="282" spans="1:4">
      <c r="A282" s="37" t="s">
        <v>219</v>
      </c>
      <c r="B282" s="93">
        <v>21989.15</v>
      </c>
      <c r="C282" s="93">
        <v>5.6000000000000001E-2</v>
      </c>
      <c r="D282" s="36"/>
    </row>
    <row r="283" spans="1:4">
      <c r="A283" s="37" t="s">
        <v>220</v>
      </c>
      <c r="B283" s="93">
        <v>581450.34</v>
      </c>
      <c r="C283" s="93">
        <v>1.4797</v>
      </c>
      <c r="D283" s="36"/>
    </row>
    <row r="284" spans="1:4">
      <c r="A284" s="37" t="s">
        <v>221</v>
      </c>
      <c r="B284" s="93">
        <v>5059.66</v>
      </c>
      <c r="C284" s="93">
        <v>1.29E-2</v>
      </c>
      <c r="D284" s="36"/>
    </row>
    <row r="285" spans="1:4">
      <c r="A285" s="37" t="s">
        <v>222</v>
      </c>
      <c r="B285" s="93">
        <v>94627.4</v>
      </c>
      <c r="C285" s="93">
        <v>0.24079999999999999</v>
      </c>
      <c r="D285" s="36"/>
    </row>
    <row r="286" spans="1:4">
      <c r="A286" s="37" t="s">
        <v>223</v>
      </c>
      <c r="B286" s="93">
        <v>50569.16</v>
      </c>
      <c r="C286" s="93">
        <v>0.12870000000000001</v>
      </c>
      <c r="D286" s="36"/>
    </row>
    <row r="287" spans="1:4">
      <c r="A287" s="37" t="s">
        <v>224</v>
      </c>
      <c r="B287" s="93">
        <v>709511.96</v>
      </c>
      <c r="C287" s="93">
        <v>1.8056000000000001</v>
      </c>
      <c r="D287" s="36"/>
    </row>
    <row r="288" spans="1:4">
      <c r="A288" s="37" t="s">
        <v>225</v>
      </c>
      <c r="B288" s="93">
        <v>7892.2</v>
      </c>
      <c r="C288" s="93">
        <v>2.01E-2</v>
      </c>
      <c r="D288" s="36"/>
    </row>
    <row r="289" spans="1:4">
      <c r="A289" s="37" t="s">
        <v>226</v>
      </c>
      <c r="B289" s="93">
        <v>47677.599999999999</v>
      </c>
      <c r="C289" s="93">
        <v>0.12130000000000001</v>
      </c>
      <c r="D289" s="36"/>
    </row>
    <row r="290" spans="1:4">
      <c r="A290" s="37" t="s">
        <v>227</v>
      </c>
      <c r="B290" s="93">
        <v>3832</v>
      </c>
      <c r="C290" s="93">
        <v>9.7999999999999997E-3</v>
      </c>
      <c r="D290" s="36"/>
    </row>
    <row r="291" spans="1:4">
      <c r="A291" s="37" t="s">
        <v>228</v>
      </c>
      <c r="B291" s="93">
        <v>99191.74</v>
      </c>
      <c r="C291" s="93">
        <v>0.25240000000000001</v>
      </c>
      <c r="D291" s="36"/>
    </row>
    <row r="292" spans="1:4">
      <c r="A292" s="37" t="s">
        <v>229</v>
      </c>
      <c r="B292" s="93">
        <v>180124.44</v>
      </c>
      <c r="C292" s="93">
        <v>0.45839999999999997</v>
      </c>
      <c r="D292" s="36"/>
    </row>
    <row r="293" spans="1:4">
      <c r="A293" s="37" t="s">
        <v>230</v>
      </c>
      <c r="B293" s="93">
        <v>158210.43</v>
      </c>
      <c r="C293" s="93">
        <v>0.40260000000000001</v>
      </c>
      <c r="D293" s="36"/>
    </row>
    <row r="294" spans="1:4">
      <c r="A294" s="42" t="s">
        <v>231</v>
      </c>
      <c r="B294" s="103">
        <v>796763.85</v>
      </c>
      <c r="C294" s="103">
        <v>2.0276000000000001</v>
      </c>
      <c r="D294" s="38"/>
    </row>
    <row r="295" spans="1:4">
      <c r="A295" s="62" t="s">
        <v>232</v>
      </c>
      <c r="B295" s="104">
        <v>24386.57</v>
      </c>
      <c r="C295" s="104">
        <v>6.2100000000000002E-2</v>
      </c>
      <c r="D295" s="61"/>
    </row>
    <row r="296" spans="1:4">
      <c r="A296" s="37" t="s">
        <v>233</v>
      </c>
      <c r="B296" s="93">
        <v>3028.08</v>
      </c>
      <c r="C296" s="93">
        <v>7.7000000000000002E-3</v>
      </c>
      <c r="D296" s="36"/>
    </row>
    <row r="297" spans="1:4">
      <c r="A297" s="37" t="s">
        <v>234</v>
      </c>
      <c r="B297" s="93">
        <v>90314.38</v>
      </c>
      <c r="C297" s="93">
        <v>0.2298</v>
      </c>
      <c r="D297" s="36"/>
    </row>
    <row r="298" spans="1:4">
      <c r="A298" s="37" t="s">
        <v>235</v>
      </c>
      <c r="B298" s="93">
        <v>215971.39</v>
      </c>
      <c r="C298" s="93">
        <v>0.54959999999999998</v>
      </c>
      <c r="D298" s="36"/>
    </row>
    <row r="299" spans="1:4">
      <c r="A299" s="37" t="s">
        <v>236</v>
      </c>
      <c r="B299" s="93">
        <v>145752.84</v>
      </c>
      <c r="C299" s="93">
        <v>0.37090000000000001</v>
      </c>
      <c r="D299" s="36"/>
    </row>
    <row r="300" spans="1:4">
      <c r="A300" s="37" t="s">
        <v>237</v>
      </c>
      <c r="B300" s="93">
        <v>624522.88</v>
      </c>
      <c r="C300" s="93">
        <v>1.5892999999999999</v>
      </c>
      <c r="D300" s="36"/>
    </row>
    <row r="301" spans="1:4">
      <c r="A301" s="37" t="s">
        <v>238</v>
      </c>
      <c r="B301" s="93">
        <v>22716</v>
      </c>
      <c r="C301" s="93">
        <v>5.7799999999999997E-2</v>
      </c>
      <c r="D301" s="36"/>
    </row>
    <row r="302" spans="1:4">
      <c r="A302" s="37" t="s">
        <v>239</v>
      </c>
      <c r="B302" s="93">
        <v>22312.98</v>
      </c>
      <c r="C302" s="93">
        <v>5.6800000000000003E-2</v>
      </c>
      <c r="D302" s="36"/>
    </row>
    <row r="303" spans="1:4">
      <c r="A303" s="37" t="s">
        <v>240</v>
      </c>
      <c r="B303" s="93">
        <v>268891.48</v>
      </c>
      <c r="C303" s="93">
        <v>0.68430000000000002</v>
      </c>
      <c r="D303" s="36"/>
    </row>
    <row r="304" spans="1:4">
      <c r="A304" s="37" t="s">
        <v>241</v>
      </c>
      <c r="B304" s="93">
        <v>109999.99</v>
      </c>
      <c r="C304" s="93">
        <v>0.27989999999999998</v>
      </c>
      <c r="D304" s="36"/>
    </row>
    <row r="305" spans="1:6">
      <c r="A305" s="37" t="s">
        <v>242</v>
      </c>
      <c r="B305" s="93">
        <v>13347.94</v>
      </c>
      <c r="C305" s="93">
        <v>3.4000000000000002E-2</v>
      </c>
      <c r="D305" s="36"/>
    </row>
    <row r="306" spans="1:6">
      <c r="A306" s="37" t="s">
        <v>243</v>
      </c>
      <c r="B306" s="93">
        <v>15278.62</v>
      </c>
      <c r="C306" s="93">
        <v>3.8899999999999997E-2</v>
      </c>
      <c r="D306" s="36"/>
    </row>
    <row r="307" spans="1:6">
      <c r="A307" s="37" t="s">
        <v>244</v>
      </c>
      <c r="B307" s="93">
        <v>206679.85</v>
      </c>
      <c r="C307" s="93">
        <v>0.52600000000000002</v>
      </c>
      <c r="D307" s="36"/>
    </row>
    <row r="308" spans="1:6">
      <c r="A308" s="37" t="s">
        <v>245</v>
      </c>
      <c r="B308" s="93">
        <v>33200</v>
      </c>
      <c r="C308" s="93">
        <v>8.4500000000000006E-2</v>
      </c>
      <c r="D308" s="36"/>
    </row>
    <row r="309" spans="1:6">
      <c r="A309" s="37" t="s">
        <v>246</v>
      </c>
      <c r="B309" s="93">
        <v>41026.410000000003</v>
      </c>
      <c r="C309" s="93">
        <v>0.10440000000000001</v>
      </c>
      <c r="D309" s="36"/>
    </row>
    <row r="310" spans="1:6">
      <c r="A310" s="37" t="s">
        <v>247</v>
      </c>
      <c r="B310" s="93">
        <v>260235.71</v>
      </c>
      <c r="C310" s="93">
        <v>0.6623</v>
      </c>
      <c r="D310" s="36"/>
    </row>
    <row r="311" spans="1:6">
      <c r="A311" s="37" t="s">
        <v>248</v>
      </c>
      <c r="B311" s="93">
        <v>523468.9</v>
      </c>
      <c r="C311" s="93">
        <v>1.3322000000000001</v>
      </c>
      <c r="D311" s="36"/>
    </row>
    <row r="312" spans="1:6">
      <c r="A312" s="37" t="s">
        <v>249</v>
      </c>
      <c r="B312" s="93">
        <v>288430</v>
      </c>
      <c r="C312" s="93">
        <v>0.73399999999999999</v>
      </c>
      <c r="D312" s="36"/>
    </row>
    <row r="313" spans="1:6">
      <c r="A313" s="37" t="s">
        <v>250</v>
      </c>
      <c r="B313" s="93">
        <v>1.55</v>
      </c>
      <c r="C313" s="93">
        <v>0</v>
      </c>
      <c r="D313" s="36">
        <v>0</v>
      </c>
    </row>
    <row r="314" spans="1:6">
      <c r="A314" s="33"/>
      <c r="B314" s="38"/>
      <c r="C314" s="38"/>
      <c r="D314" s="38">
        <v>0</v>
      </c>
    </row>
    <row r="315" spans="1:6" ht="15.75" customHeight="1">
      <c r="B315" s="39">
        <f>SUM(B246:B314)</f>
        <v>39294975.659999989</v>
      </c>
      <c r="C315" s="105">
        <f>SUM(C246:C314)</f>
        <v>100.00019999999994</v>
      </c>
      <c r="D315" s="27"/>
    </row>
    <row r="318" spans="1:6" ht="12.75">
      <c r="A318" s="18" t="s">
        <v>251</v>
      </c>
    </row>
    <row r="320" spans="1:6" ht="28.5" customHeight="1">
      <c r="A320" s="67" t="s">
        <v>252</v>
      </c>
      <c r="B320" s="68" t="s">
        <v>53</v>
      </c>
      <c r="C320" s="94" t="s">
        <v>54</v>
      </c>
      <c r="D320" s="94" t="s">
        <v>253</v>
      </c>
      <c r="E320" s="106" t="s">
        <v>10</v>
      </c>
      <c r="F320" s="68" t="s">
        <v>138</v>
      </c>
    </row>
    <row r="321" spans="1:6" ht="15">
      <c r="A321" s="78" t="s">
        <v>254</v>
      </c>
      <c r="B321" s="95"/>
      <c r="C321" s="95"/>
      <c r="D321" s="95">
        <v>0</v>
      </c>
      <c r="E321" s="95">
        <v>0</v>
      </c>
      <c r="F321" s="107">
        <v>0</v>
      </c>
    </row>
    <row r="322" spans="1:6" ht="11.25" customHeight="1">
      <c r="A322" s="37" t="s">
        <v>255</v>
      </c>
      <c r="B322" s="93">
        <v>-16926050.260000002</v>
      </c>
      <c r="C322" s="93">
        <v>-16926050.260000002</v>
      </c>
      <c r="D322" s="93">
        <v>0</v>
      </c>
      <c r="E322" s="96"/>
      <c r="F322" s="108"/>
    </row>
    <row r="323" spans="1:6" ht="11.25" customHeight="1">
      <c r="A323" s="37" t="s">
        <v>256</v>
      </c>
      <c r="B323" s="93">
        <v>265305.27</v>
      </c>
      <c r="C323" s="93">
        <v>315305.56</v>
      </c>
      <c r="D323" s="93">
        <v>50000.29</v>
      </c>
      <c r="E323" s="96"/>
      <c r="F323" s="108"/>
    </row>
    <row r="324" spans="1:6" ht="11.25" customHeight="1">
      <c r="A324" s="37" t="s">
        <v>257</v>
      </c>
      <c r="B324" s="93">
        <v>-565740.72</v>
      </c>
      <c r="C324" s="93">
        <v>-2669621.75</v>
      </c>
      <c r="D324" s="93">
        <v>-2103881.0299999998</v>
      </c>
      <c r="E324" s="96"/>
      <c r="F324" s="108"/>
    </row>
    <row r="325" spans="1:6" ht="11.25" customHeight="1">
      <c r="A325" s="37" t="s">
        <v>258</v>
      </c>
      <c r="B325" s="93">
        <v>-15258918.82</v>
      </c>
      <c r="C325" s="93">
        <v>-15258918.82</v>
      </c>
      <c r="D325" s="93">
        <v>0</v>
      </c>
      <c r="E325" s="96"/>
      <c r="F325" s="108"/>
    </row>
    <row r="326" spans="1:6" ht="11.25" customHeight="1">
      <c r="A326" s="37" t="s">
        <v>259</v>
      </c>
      <c r="B326" s="93">
        <v>-33598859.079999998</v>
      </c>
      <c r="C326" s="93">
        <v>-33598859.079999998</v>
      </c>
      <c r="D326" s="93">
        <v>0</v>
      </c>
      <c r="E326" s="96"/>
      <c r="F326" s="108"/>
    </row>
    <row r="327" spans="1:6" ht="11.25" customHeight="1">
      <c r="A327" s="37" t="s">
        <v>260</v>
      </c>
      <c r="B327" s="93">
        <v>-22688268.120000001</v>
      </c>
      <c r="C327" s="93">
        <v>-23254008.84</v>
      </c>
      <c r="D327" s="93">
        <v>-565740.72</v>
      </c>
      <c r="E327" s="96"/>
      <c r="F327" s="108"/>
    </row>
    <row r="328" spans="1:6" ht="11.25" customHeight="1">
      <c r="A328" s="37" t="s">
        <v>261</v>
      </c>
      <c r="B328" s="93">
        <v>-9570000</v>
      </c>
      <c r="C328" s="93">
        <v>-9570000</v>
      </c>
      <c r="D328" s="93">
        <v>0</v>
      </c>
      <c r="E328" s="96"/>
      <c r="F328" s="108"/>
    </row>
    <row r="329" spans="1:6" ht="11.25" customHeight="1">
      <c r="A329" s="37" t="s">
        <v>262</v>
      </c>
      <c r="B329" s="93">
        <v>-60183611.030000001</v>
      </c>
      <c r="C329" s="93">
        <v>-55185215.270000003</v>
      </c>
      <c r="D329" s="93">
        <v>4998395.76</v>
      </c>
      <c r="E329" s="96"/>
      <c r="F329" s="108"/>
    </row>
    <row r="330" spans="1:6" ht="6.75" customHeight="1">
      <c r="A330" s="50"/>
      <c r="B330" s="109"/>
      <c r="C330" s="109"/>
      <c r="D330" s="109"/>
      <c r="E330" s="109"/>
      <c r="F330" s="110"/>
    </row>
    <row r="331" spans="1:6" ht="19.5" customHeight="1">
      <c r="B331" s="39">
        <f>SUM(B322:B330)</f>
        <v>-158526142.75999999</v>
      </c>
      <c r="C331" s="39">
        <f t="shared" ref="C331:D331" si="8">SUM(C322:C330)</f>
        <v>-156147368.46000001</v>
      </c>
      <c r="D331" s="39">
        <f t="shared" si="8"/>
        <v>2378774.2999999998</v>
      </c>
      <c r="E331" s="111"/>
      <c r="F331" s="112"/>
    </row>
    <row r="334" spans="1:6" ht="15">
      <c r="A334" s="113"/>
      <c r="B334" s="113"/>
      <c r="C334" s="113"/>
      <c r="D334" s="113"/>
      <c r="E334" s="113"/>
    </row>
    <row r="335" spans="1:6" ht="27" customHeight="1">
      <c r="A335" s="99" t="s">
        <v>263</v>
      </c>
      <c r="B335" s="100" t="s">
        <v>53</v>
      </c>
      <c r="C335" s="27" t="s">
        <v>54</v>
      </c>
      <c r="D335" s="27" t="s">
        <v>253</v>
      </c>
      <c r="E335" s="114" t="s">
        <v>138</v>
      </c>
    </row>
    <row r="336" spans="1:6" ht="15">
      <c r="A336" s="78" t="s">
        <v>264</v>
      </c>
      <c r="B336" s="95"/>
      <c r="C336" s="95"/>
      <c r="D336" s="95"/>
      <c r="E336" s="95"/>
    </row>
    <row r="337" spans="1:5" ht="11.25" customHeight="1">
      <c r="A337" s="37" t="s">
        <v>265</v>
      </c>
      <c r="B337" s="93">
        <v>5343901.95</v>
      </c>
      <c r="C337" s="93">
        <v>-1869550.62</v>
      </c>
      <c r="D337" s="93">
        <v>-7213452.5700000003</v>
      </c>
      <c r="E337" s="96"/>
    </row>
    <row r="338" spans="1:5" ht="11.25" customHeight="1">
      <c r="A338" s="37" t="s">
        <v>266</v>
      </c>
      <c r="B338" s="93">
        <v>-9895774.7699999996</v>
      </c>
      <c r="C338" s="93">
        <v>-9845647.4900000002</v>
      </c>
      <c r="D338" s="93">
        <v>50127.28</v>
      </c>
      <c r="E338" s="96"/>
    </row>
    <row r="339" spans="1:5" ht="11.25" customHeight="1">
      <c r="A339" s="37" t="s">
        <v>267</v>
      </c>
      <c r="B339" s="93">
        <v>3081004.51</v>
      </c>
      <c r="C339" s="93">
        <v>3131388.37</v>
      </c>
      <c r="D339" s="93">
        <v>50383.86</v>
      </c>
      <c r="E339" s="96"/>
    </row>
    <row r="340" spans="1:5" ht="11.25" customHeight="1">
      <c r="A340" s="37" t="s">
        <v>268</v>
      </c>
      <c r="B340" s="93">
        <v>-652939.93999999994</v>
      </c>
      <c r="C340" s="93">
        <v>-652939.93999999994</v>
      </c>
      <c r="D340" s="93">
        <v>0</v>
      </c>
      <c r="E340" s="96"/>
    </row>
    <row r="341" spans="1:5" ht="11.25" customHeight="1">
      <c r="A341" s="37" t="s">
        <v>269</v>
      </c>
      <c r="B341" s="93">
        <v>2042211.22</v>
      </c>
      <c r="C341" s="93">
        <v>2042211.22</v>
      </c>
      <c r="D341" s="93">
        <v>0</v>
      </c>
      <c r="E341" s="96"/>
    </row>
    <row r="342" spans="1:5" ht="11.25" customHeight="1">
      <c r="A342" s="37" t="s">
        <v>270</v>
      </c>
      <c r="B342" s="93">
        <v>2289486</v>
      </c>
      <c r="C342" s="93">
        <v>2289486</v>
      </c>
      <c r="D342" s="93">
        <v>0</v>
      </c>
      <c r="E342" s="96"/>
    </row>
    <row r="343" spans="1:5" ht="11.25" customHeight="1">
      <c r="A343" s="37" t="s">
        <v>271</v>
      </c>
      <c r="B343" s="93">
        <v>19043160.059999999</v>
      </c>
      <c r="C343" s="93">
        <v>19312470.050000001</v>
      </c>
      <c r="D343" s="93">
        <v>269309.99</v>
      </c>
      <c r="E343" s="96"/>
    </row>
    <row r="344" spans="1:5" ht="11.25" customHeight="1">
      <c r="A344" s="37" t="s">
        <v>272</v>
      </c>
      <c r="B344" s="93">
        <v>25426911.16</v>
      </c>
      <c r="C344" s="93">
        <v>25430147.559999999</v>
      </c>
      <c r="D344" s="93">
        <v>3236.4</v>
      </c>
      <c r="E344" s="96"/>
    </row>
    <row r="345" spans="1:5" ht="11.25" customHeight="1">
      <c r="A345" s="37" t="s">
        <v>273</v>
      </c>
      <c r="B345" s="93">
        <v>12148178.560000001</v>
      </c>
      <c r="C345" s="93">
        <v>12219191.99</v>
      </c>
      <c r="D345" s="93">
        <v>71013.429999999993</v>
      </c>
      <c r="E345" s="96"/>
    </row>
    <row r="346" spans="1:5" ht="11.25" customHeight="1">
      <c r="A346" s="37" t="s">
        <v>274</v>
      </c>
      <c r="B346" s="93">
        <v>15475342.199999999</v>
      </c>
      <c r="C346" s="93">
        <v>15736558.34</v>
      </c>
      <c r="D346" s="93">
        <v>261216.14</v>
      </c>
      <c r="E346" s="96"/>
    </row>
    <row r="347" spans="1:5" ht="11.25" customHeight="1">
      <c r="A347" s="37" t="s">
        <v>275</v>
      </c>
      <c r="B347" s="93">
        <v>0</v>
      </c>
      <c r="C347" s="93">
        <v>14811142.1</v>
      </c>
      <c r="D347" s="93">
        <v>14811142.1</v>
      </c>
      <c r="E347" s="96"/>
    </row>
    <row r="348" spans="1:5" ht="11.25" customHeight="1">
      <c r="A348" s="37" t="s">
        <v>276</v>
      </c>
      <c r="B348" s="93">
        <v>-5093257.88</v>
      </c>
      <c r="C348" s="93">
        <v>-5131708.3499999996</v>
      </c>
      <c r="D348" s="93">
        <v>-38450.47</v>
      </c>
      <c r="E348" s="96"/>
    </row>
    <row r="349" spans="1:5" ht="11.25" customHeight="1">
      <c r="A349" s="37" t="s">
        <v>277</v>
      </c>
      <c r="B349" s="93">
        <v>-13169298.68</v>
      </c>
      <c r="C349" s="93">
        <v>-20216326.129999999</v>
      </c>
      <c r="D349" s="93">
        <v>-7047027.4500000002</v>
      </c>
      <c r="E349" s="96"/>
    </row>
    <row r="350" spans="1:5" ht="11.25" customHeight="1">
      <c r="A350" s="37" t="s">
        <v>278</v>
      </c>
      <c r="B350" s="93">
        <v>-47865921.409999996</v>
      </c>
      <c r="C350" s="93">
        <v>-48388945.409999996</v>
      </c>
      <c r="D350" s="93">
        <v>-523024</v>
      </c>
      <c r="E350" s="96"/>
    </row>
    <row r="351" spans="1:5" ht="11.25" customHeight="1">
      <c r="A351" s="37" t="s">
        <v>279</v>
      </c>
      <c r="B351" s="93">
        <v>-16744045.800000001</v>
      </c>
      <c r="C351" s="93">
        <v>-19321364.809999999</v>
      </c>
      <c r="D351" s="93">
        <v>-2577319.0099999998</v>
      </c>
      <c r="E351" s="96"/>
    </row>
    <row r="352" spans="1:5" ht="11.25" customHeight="1">
      <c r="A352" s="115"/>
      <c r="B352" s="109"/>
      <c r="C352" s="109"/>
      <c r="D352" s="109"/>
      <c r="E352" s="109"/>
    </row>
    <row r="353" spans="1:5" ht="20.25" customHeight="1">
      <c r="B353" s="39">
        <f>SUM(B337:B352)</f>
        <v>-8571042.8199999891</v>
      </c>
      <c r="C353" s="39">
        <f t="shared" ref="C353:D353" si="9">SUM(C337:C352)</f>
        <v>-10453887.119999986</v>
      </c>
      <c r="D353" s="39">
        <f t="shared" si="9"/>
        <v>-1882844.2999999998</v>
      </c>
      <c r="E353" s="112"/>
    </row>
    <row r="356" spans="1:5" ht="12.75">
      <c r="A356" s="18" t="s">
        <v>280</v>
      </c>
    </row>
    <row r="358" spans="1:5" ht="30.75" customHeight="1">
      <c r="A358" s="99" t="s">
        <v>281</v>
      </c>
      <c r="B358" s="100" t="s">
        <v>53</v>
      </c>
      <c r="C358" s="27" t="s">
        <v>54</v>
      </c>
      <c r="D358" s="27" t="s">
        <v>55</v>
      </c>
    </row>
    <row r="359" spans="1:5" ht="11.25" customHeight="1">
      <c r="A359" s="78" t="s">
        <v>282</v>
      </c>
      <c r="B359" s="95"/>
      <c r="C359" s="95"/>
      <c r="D359" s="95"/>
    </row>
    <row r="360" spans="1:5" ht="11.25" customHeight="1">
      <c r="A360" s="37" t="s">
        <v>283</v>
      </c>
      <c r="B360" s="93">
        <v>1009551.87</v>
      </c>
      <c r="C360" s="93">
        <v>1027684.21</v>
      </c>
      <c r="D360" s="93">
        <v>18132.34</v>
      </c>
    </row>
    <row r="361" spans="1:5" ht="11.25" customHeight="1">
      <c r="A361" s="37" t="s">
        <v>284</v>
      </c>
      <c r="B361" s="93">
        <v>2956043.3</v>
      </c>
      <c r="C361" s="93">
        <v>2970903.52</v>
      </c>
      <c r="D361" s="93">
        <v>14860.22</v>
      </c>
    </row>
    <row r="362" spans="1:5" ht="11.25" customHeight="1">
      <c r="A362" s="37" t="s">
        <v>285</v>
      </c>
      <c r="B362" s="93">
        <v>392485.76</v>
      </c>
      <c r="C362" s="93">
        <v>392485.76</v>
      </c>
      <c r="D362" s="93">
        <v>0</v>
      </c>
    </row>
    <row r="363" spans="1:5" ht="11.25" customHeight="1">
      <c r="A363" s="37" t="s">
        <v>286</v>
      </c>
      <c r="B363" s="93">
        <v>5973292.2999999998</v>
      </c>
      <c r="C363" s="93">
        <v>4167215.85</v>
      </c>
      <c r="D363" s="93">
        <v>-1806076.45</v>
      </c>
    </row>
    <row r="364" spans="1:5" ht="11.25" customHeight="1">
      <c r="A364" s="37" t="s">
        <v>287</v>
      </c>
      <c r="B364" s="93">
        <v>96854.69</v>
      </c>
      <c r="C364" s="93">
        <v>97165.53</v>
      </c>
      <c r="D364" s="93">
        <v>310.83999999999997</v>
      </c>
    </row>
    <row r="365" spans="1:5" ht="11.25" customHeight="1">
      <c r="A365" s="37" t="s">
        <v>288</v>
      </c>
      <c r="B365" s="93">
        <v>377108.92</v>
      </c>
      <c r="C365" s="93">
        <v>2655241.34</v>
      </c>
      <c r="D365" s="93">
        <v>2278132.42</v>
      </c>
    </row>
    <row r="366" spans="1:5" ht="11.25" customHeight="1">
      <c r="A366" s="37" t="s">
        <v>289</v>
      </c>
      <c r="B366" s="93">
        <v>2165898.0299999998</v>
      </c>
      <c r="C366" s="93">
        <v>891167.61</v>
      </c>
      <c r="D366" s="93">
        <v>-1274730.42</v>
      </c>
    </row>
    <row r="367" spans="1:5" ht="11.25" customHeight="1">
      <c r="A367" s="37" t="s">
        <v>290</v>
      </c>
      <c r="B367" s="93">
        <v>739730.65</v>
      </c>
      <c r="C367" s="93">
        <v>1186261.6499999999</v>
      </c>
      <c r="D367" s="93">
        <v>446531</v>
      </c>
    </row>
    <row r="368" spans="1:5" ht="11.25" customHeight="1">
      <c r="A368" s="37" t="s">
        <v>291</v>
      </c>
      <c r="B368" s="93">
        <v>6070204.8600000003</v>
      </c>
      <c r="C368" s="93">
        <v>3903741.82</v>
      </c>
      <c r="D368" s="93">
        <v>-2166463.04</v>
      </c>
    </row>
    <row r="369" spans="1:4" ht="11.25" customHeight="1">
      <c r="A369" s="37" t="s">
        <v>292</v>
      </c>
      <c r="B369" s="93">
        <v>2082.41</v>
      </c>
      <c r="C369" s="93">
        <v>563689.97</v>
      </c>
      <c r="D369" s="93">
        <v>561607.56000000006</v>
      </c>
    </row>
    <row r="370" spans="1:4" ht="11.25" customHeight="1">
      <c r="A370" s="37" t="s">
        <v>293</v>
      </c>
      <c r="B370" s="93">
        <v>2385939.34</v>
      </c>
      <c r="C370" s="93">
        <v>2378182.48</v>
      </c>
      <c r="D370" s="93">
        <v>-7756.86</v>
      </c>
    </row>
    <row r="371" spans="1:4" ht="11.25" customHeight="1">
      <c r="A371" s="37" t="s">
        <v>294</v>
      </c>
      <c r="B371" s="93">
        <v>480929.84</v>
      </c>
      <c r="C371" s="93">
        <v>482729.84</v>
      </c>
      <c r="D371" s="93">
        <v>1800</v>
      </c>
    </row>
    <row r="372" spans="1:4" ht="11.25" customHeight="1">
      <c r="A372" s="37" t="s">
        <v>295</v>
      </c>
      <c r="B372" s="93">
        <v>147322.04999999999</v>
      </c>
      <c r="C372" s="93">
        <v>147322.04999999999</v>
      </c>
      <c r="D372" s="93">
        <v>0</v>
      </c>
    </row>
    <row r="373" spans="1:4" ht="11.25" customHeight="1">
      <c r="A373" s="37" t="s">
        <v>296</v>
      </c>
      <c r="B373" s="93">
        <v>17365.39</v>
      </c>
      <c r="C373" s="93">
        <v>10023.68</v>
      </c>
      <c r="D373" s="93">
        <v>-7341.71</v>
      </c>
    </row>
    <row r="374" spans="1:4" ht="11.25" customHeight="1">
      <c r="A374" s="37" t="s">
        <v>297</v>
      </c>
      <c r="B374" s="93">
        <v>55113.24</v>
      </c>
      <c r="C374" s="93">
        <v>55344.25</v>
      </c>
      <c r="D374" s="93">
        <v>231.01</v>
      </c>
    </row>
    <row r="375" spans="1:4" ht="11.25" customHeight="1">
      <c r="A375" s="37" t="s">
        <v>298</v>
      </c>
      <c r="B375" s="93">
        <v>943827.87</v>
      </c>
      <c r="C375" s="93">
        <v>946585.77</v>
      </c>
      <c r="D375" s="93">
        <v>2757.9</v>
      </c>
    </row>
    <row r="376" spans="1:4" ht="11.25" customHeight="1">
      <c r="A376" s="37" t="s">
        <v>299</v>
      </c>
      <c r="B376" s="93">
        <v>20694.02</v>
      </c>
      <c r="C376" s="93">
        <v>20714.79</v>
      </c>
      <c r="D376" s="93">
        <v>20.77</v>
      </c>
    </row>
    <row r="377" spans="1:4" ht="11.25" customHeight="1">
      <c r="A377" s="37" t="s">
        <v>300</v>
      </c>
      <c r="B377" s="93">
        <v>268118.84000000003</v>
      </c>
      <c r="C377" s="93">
        <v>349241.16</v>
      </c>
      <c r="D377" s="93">
        <v>81122.320000000007</v>
      </c>
    </row>
    <row r="378" spans="1:4" ht="11.25" customHeight="1">
      <c r="A378" s="37" t="s">
        <v>301</v>
      </c>
      <c r="B378" s="93">
        <v>5833973.6100000003</v>
      </c>
      <c r="C378" s="93">
        <v>0</v>
      </c>
      <c r="D378" s="93">
        <v>-5833973.6100000003</v>
      </c>
    </row>
    <row r="379" spans="1:4" ht="11.25" customHeight="1">
      <c r="A379" s="37" t="s">
        <v>302</v>
      </c>
      <c r="B379" s="93">
        <v>354670.72</v>
      </c>
      <c r="C379" s="93">
        <v>85931.4</v>
      </c>
      <c r="D379" s="93">
        <v>-268739.32</v>
      </c>
    </row>
    <row r="380" spans="1:4" ht="11.25" customHeight="1">
      <c r="A380" s="37" t="s">
        <v>303</v>
      </c>
      <c r="B380" s="93">
        <v>3219652.82</v>
      </c>
      <c r="C380" s="93">
        <v>1996698.62</v>
      </c>
      <c r="D380" s="93">
        <v>-1222954.2</v>
      </c>
    </row>
    <row r="381" spans="1:4" ht="11.25" customHeight="1">
      <c r="A381" s="37" t="s">
        <v>304</v>
      </c>
      <c r="B381" s="93">
        <v>12220.37</v>
      </c>
      <c r="C381" s="93">
        <v>426730.34</v>
      </c>
      <c r="D381" s="93">
        <v>414509.97</v>
      </c>
    </row>
    <row r="382" spans="1:4" ht="11.25" customHeight="1">
      <c r="A382" s="37" t="s">
        <v>305</v>
      </c>
      <c r="B382" s="93">
        <v>6000</v>
      </c>
      <c r="C382" s="93">
        <v>12805.73</v>
      </c>
      <c r="D382" s="93">
        <v>6805.73</v>
      </c>
    </row>
    <row r="383" spans="1:4" ht="11.25" customHeight="1">
      <c r="A383" s="37" t="s">
        <v>306</v>
      </c>
      <c r="B383" s="93">
        <v>619876.77</v>
      </c>
      <c r="C383" s="93">
        <v>11211.28</v>
      </c>
      <c r="D383" s="93">
        <v>-608665.49</v>
      </c>
    </row>
    <row r="384" spans="1:4" ht="11.25" customHeight="1">
      <c r="A384" s="37" t="s">
        <v>307</v>
      </c>
      <c r="B384" s="93">
        <v>2972931.27</v>
      </c>
      <c r="C384" s="93">
        <v>1651780.23</v>
      </c>
      <c r="D384" s="93">
        <v>-1321151.04</v>
      </c>
    </row>
    <row r="385" spans="1:4" ht="11.25" customHeight="1">
      <c r="A385" s="37" t="s">
        <v>308</v>
      </c>
      <c r="B385" s="93">
        <v>6001</v>
      </c>
      <c r="C385" s="93">
        <v>1025257.67</v>
      </c>
      <c r="D385" s="93">
        <v>1019256.67</v>
      </c>
    </row>
    <row r="386" spans="1:4" ht="11.25" customHeight="1">
      <c r="A386" s="37" t="s">
        <v>309</v>
      </c>
      <c r="B386" s="93">
        <v>130217.65</v>
      </c>
      <c r="C386" s="93">
        <v>120695.29</v>
      </c>
      <c r="D386" s="93">
        <v>-9522.36</v>
      </c>
    </row>
    <row r="387" spans="1:4" ht="11.25" customHeight="1">
      <c r="A387" s="37" t="s">
        <v>310</v>
      </c>
      <c r="B387" s="93">
        <v>0</v>
      </c>
      <c r="C387" s="93">
        <v>5902146.4699999997</v>
      </c>
      <c r="D387" s="93">
        <v>5902146.4699999997</v>
      </c>
    </row>
    <row r="388" spans="1:4" ht="4.5" customHeight="1">
      <c r="A388" s="115"/>
      <c r="B388" s="109"/>
      <c r="C388" s="109"/>
      <c r="D388" s="109"/>
    </row>
    <row r="389" spans="1:4" ht="21.75" customHeight="1">
      <c r="B389" s="39">
        <f>SUM(B360:B388)</f>
        <v>37258107.590000004</v>
      </c>
      <c r="C389" s="39">
        <f t="shared" ref="C389:D389" si="10">SUM(C360:C388)</f>
        <v>33478958.309999999</v>
      </c>
      <c r="D389" s="39">
        <f t="shared" si="10"/>
        <v>-3779149.2799999984</v>
      </c>
    </row>
    <row r="392" spans="1:4" ht="24" customHeight="1">
      <c r="A392" s="99" t="s">
        <v>311</v>
      </c>
      <c r="B392" s="100" t="s">
        <v>55</v>
      </c>
      <c r="C392" s="27" t="s">
        <v>312</v>
      </c>
      <c r="D392" s="24"/>
    </row>
    <row r="393" spans="1:4" ht="11.25" customHeight="1">
      <c r="A393" s="28" t="s">
        <v>313</v>
      </c>
      <c r="B393" s="107" t="s">
        <v>47</v>
      </c>
      <c r="C393" s="95"/>
      <c r="D393" s="116"/>
    </row>
    <row r="394" spans="1:4" ht="11.25" customHeight="1">
      <c r="A394" s="117"/>
      <c r="B394" s="108"/>
      <c r="C394" s="96"/>
      <c r="D394" s="116"/>
    </row>
    <row r="395" spans="1:4" ht="11.25" customHeight="1">
      <c r="A395" s="30" t="s">
        <v>57</v>
      </c>
      <c r="B395" s="108" t="s">
        <v>47</v>
      </c>
      <c r="C395" s="96"/>
      <c r="D395" s="116"/>
    </row>
    <row r="396" spans="1:4" ht="11.25" customHeight="1">
      <c r="A396" s="30"/>
      <c r="B396" s="108"/>
      <c r="C396" s="96"/>
      <c r="D396" s="116"/>
    </row>
    <row r="397" spans="1:4" ht="11.25" customHeight="1">
      <c r="A397" s="30" t="s">
        <v>63</v>
      </c>
      <c r="B397" s="102">
        <f>SUM(B398:B403)</f>
        <v>-1933262.9500000002</v>
      </c>
      <c r="C397" s="102">
        <f>SUM(C398:C403)</f>
        <v>100.00000000000001</v>
      </c>
      <c r="D397" s="116"/>
    </row>
    <row r="398" spans="1:4" ht="11.25" customHeight="1">
      <c r="A398" s="37" t="s">
        <v>314</v>
      </c>
      <c r="B398" s="93">
        <v>-161973.84</v>
      </c>
      <c r="C398" s="36">
        <f>(B398/$B$397)*100</f>
        <v>8.378262253461175</v>
      </c>
      <c r="D398" s="116"/>
    </row>
    <row r="399" spans="1:4" ht="11.25" customHeight="1">
      <c r="A399" s="37" t="s">
        <v>315</v>
      </c>
      <c r="B399" s="93">
        <v>401636.4</v>
      </c>
      <c r="C399" s="36">
        <f t="shared" ref="C399:C402" si="11">(B399/$B$397)*100</f>
        <v>-20.775052871105814</v>
      </c>
      <c r="D399" s="116"/>
    </row>
    <row r="400" spans="1:4" ht="11.25" customHeight="1">
      <c r="A400" s="37" t="s">
        <v>316</v>
      </c>
      <c r="B400" s="93">
        <v>412759.64</v>
      </c>
      <c r="C400" s="36">
        <f t="shared" si="11"/>
        <v>-21.350413817220261</v>
      </c>
      <c r="D400" s="116"/>
    </row>
    <row r="401" spans="1:6" ht="11.25" customHeight="1">
      <c r="A401" s="37" t="s">
        <v>317</v>
      </c>
      <c r="B401" s="93">
        <v>-127525</v>
      </c>
      <c r="C401" s="36">
        <f t="shared" si="11"/>
        <v>6.59636083130854</v>
      </c>
      <c r="D401" s="116"/>
    </row>
    <row r="402" spans="1:6" ht="11.25" customHeight="1">
      <c r="A402" s="37" t="s">
        <v>318</v>
      </c>
      <c r="B402" s="93">
        <v>868287.97</v>
      </c>
      <c r="C402" s="36">
        <f t="shared" si="11"/>
        <v>-44.913081792624219</v>
      </c>
      <c r="D402" s="116"/>
    </row>
    <row r="403" spans="1:6" ht="11.25" customHeight="1">
      <c r="A403" s="37" t="s">
        <v>319</v>
      </c>
      <c r="B403" s="93">
        <v>-3326448.12</v>
      </c>
      <c r="C403" s="36">
        <f>(B403/$B$397)*100</f>
        <v>172.06392539618059</v>
      </c>
      <c r="D403" s="116"/>
    </row>
    <row r="404" spans="1:6" ht="11.25" customHeight="1">
      <c r="A404" s="30" t="s">
        <v>320</v>
      </c>
      <c r="B404" s="108" t="s">
        <v>47</v>
      </c>
      <c r="C404" s="96"/>
      <c r="D404" s="116"/>
      <c r="E404" s="24"/>
      <c r="F404" s="24"/>
    </row>
    <row r="405" spans="1:6" ht="11.25" customHeight="1">
      <c r="A405" s="115"/>
      <c r="B405" s="110"/>
      <c r="C405" s="109"/>
      <c r="D405" s="116"/>
      <c r="E405" s="24"/>
      <c r="F405" s="24"/>
    </row>
    <row r="406" spans="1:6" ht="18" customHeight="1">
      <c r="B406" s="39">
        <f>B397</f>
        <v>-1933262.9500000002</v>
      </c>
      <c r="C406" s="39">
        <f>C397</f>
        <v>100.00000000000001</v>
      </c>
      <c r="D406" s="24"/>
      <c r="E406" s="24"/>
      <c r="F406" s="24"/>
    </row>
    <row r="407" spans="1:6">
      <c r="E407" s="24"/>
      <c r="F407" s="24"/>
    </row>
    <row r="408" spans="1:6">
      <c r="E408" s="24"/>
      <c r="F408" s="24"/>
    </row>
    <row r="409" spans="1:6">
      <c r="E409" s="24"/>
      <c r="F409" s="24"/>
    </row>
    <row r="410" spans="1:6" ht="12.75">
      <c r="A410" s="18" t="s">
        <v>321</v>
      </c>
      <c r="E410" s="24"/>
      <c r="F410" s="24"/>
    </row>
    <row r="411" spans="1:6" ht="12" customHeight="1">
      <c r="A411" s="18" t="s">
        <v>322</v>
      </c>
      <c r="E411" s="24"/>
      <c r="F411" s="24"/>
    </row>
    <row r="412" spans="1:6" ht="12">
      <c r="A412" s="118"/>
      <c r="B412" s="118"/>
      <c r="C412" s="118"/>
      <c r="D412" s="118"/>
      <c r="E412" s="24"/>
      <c r="F412" s="24"/>
    </row>
    <row r="413" spans="1:6" ht="12">
      <c r="A413" s="119"/>
      <c r="B413" s="119"/>
      <c r="C413" s="119"/>
      <c r="D413" s="119"/>
      <c r="E413" s="24"/>
      <c r="F413" s="24"/>
    </row>
    <row r="414" spans="1:6" ht="12">
      <c r="A414" s="120" t="s">
        <v>323</v>
      </c>
      <c r="B414" s="121"/>
      <c r="C414" s="121"/>
      <c r="D414" s="122"/>
      <c r="E414" s="24"/>
      <c r="F414" s="24"/>
    </row>
    <row r="415" spans="1:6" ht="12">
      <c r="A415" s="123" t="s">
        <v>324</v>
      </c>
      <c r="B415" s="124"/>
      <c r="C415" s="124"/>
      <c r="D415" s="125"/>
      <c r="E415" s="24"/>
      <c r="F415" s="126"/>
    </row>
    <row r="416" spans="1:6" ht="12">
      <c r="A416" s="127" t="s">
        <v>325</v>
      </c>
      <c r="B416" s="128"/>
      <c r="C416" s="128"/>
      <c r="D416" s="129"/>
      <c r="E416" s="24"/>
      <c r="F416" s="126"/>
    </row>
    <row r="417" spans="1:6" ht="12">
      <c r="A417" s="130" t="s">
        <v>326</v>
      </c>
      <c r="B417" s="131"/>
      <c r="C417" s="132"/>
      <c r="D417" s="133">
        <v>46934487.079999998</v>
      </c>
      <c r="E417" s="24"/>
      <c r="F417" s="126"/>
    </row>
    <row r="418" spans="1:6" ht="12">
      <c r="A418" s="134"/>
      <c r="B418" s="134"/>
      <c r="C418" s="14"/>
      <c r="D418" s="132"/>
      <c r="E418" s="24"/>
      <c r="F418" s="126"/>
    </row>
    <row r="419" spans="1:6" ht="12">
      <c r="A419" s="135" t="s">
        <v>327</v>
      </c>
      <c r="B419" s="135"/>
      <c r="C419" s="136"/>
      <c r="D419" s="137">
        <f>SUM(C419:C424)</f>
        <v>3.96</v>
      </c>
      <c r="E419" s="24"/>
      <c r="F419" s="24"/>
    </row>
    <row r="420" spans="1:6" ht="12">
      <c r="A420" s="138" t="s">
        <v>328</v>
      </c>
      <c r="B420" s="138"/>
      <c r="C420" s="139" t="s">
        <v>329</v>
      </c>
      <c r="D420" s="140"/>
      <c r="E420" s="24"/>
      <c r="F420" s="24"/>
    </row>
    <row r="421" spans="1:6" ht="12">
      <c r="A421" s="138" t="s">
        <v>330</v>
      </c>
      <c r="B421" s="138"/>
      <c r="C421" s="139" t="s">
        <v>329</v>
      </c>
      <c r="D421" s="140"/>
      <c r="E421" s="24"/>
      <c r="F421" s="24"/>
    </row>
    <row r="422" spans="1:6" ht="12">
      <c r="A422" s="138" t="s">
        <v>331</v>
      </c>
      <c r="B422" s="138"/>
      <c r="C422" s="139" t="s">
        <v>329</v>
      </c>
      <c r="D422" s="140"/>
      <c r="E422" s="24"/>
      <c r="F422" s="24"/>
    </row>
    <row r="423" spans="1:6" ht="12">
      <c r="A423" s="138" t="s">
        <v>332</v>
      </c>
      <c r="B423" s="138"/>
      <c r="C423" s="139" t="s">
        <v>329</v>
      </c>
      <c r="D423" s="140"/>
      <c r="E423" s="24"/>
      <c r="F423" s="24"/>
    </row>
    <row r="424" spans="1:6" ht="12">
      <c r="A424" s="141" t="s">
        <v>333</v>
      </c>
      <c r="B424" s="142"/>
      <c r="C424" s="139">
        <v>3.96</v>
      </c>
      <c r="D424" s="140"/>
      <c r="E424" s="24"/>
      <c r="F424" s="24"/>
    </row>
    <row r="425" spans="1:6" ht="12">
      <c r="A425" s="134"/>
      <c r="B425" s="134"/>
      <c r="C425" s="14"/>
      <c r="D425" s="132"/>
      <c r="E425" s="24"/>
      <c r="F425" s="24"/>
    </row>
    <row r="426" spans="1:6" ht="12">
      <c r="A426" s="135" t="s">
        <v>334</v>
      </c>
      <c r="B426" s="135"/>
      <c r="C426" s="136"/>
      <c r="D426" s="143">
        <f>SUM(C426:C430)</f>
        <v>5769965.04</v>
      </c>
      <c r="E426" s="24"/>
      <c r="F426" s="24"/>
    </row>
    <row r="427" spans="1:6" ht="12">
      <c r="A427" s="138" t="s">
        <v>335</v>
      </c>
      <c r="B427" s="138"/>
      <c r="C427" s="139" t="s">
        <v>329</v>
      </c>
      <c r="D427" s="140"/>
      <c r="E427" s="24"/>
      <c r="F427" s="24"/>
    </row>
    <row r="428" spans="1:6" ht="12">
      <c r="A428" s="138" t="s">
        <v>336</v>
      </c>
      <c r="B428" s="138"/>
      <c r="C428" s="139" t="s">
        <v>329</v>
      </c>
      <c r="D428" s="140"/>
      <c r="E428" s="24"/>
      <c r="F428" s="24"/>
    </row>
    <row r="429" spans="1:6" ht="12">
      <c r="A429" s="138" t="s">
        <v>337</v>
      </c>
      <c r="B429" s="138"/>
      <c r="C429" s="139" t="s">
        <v>329</v>
      </c>
      <c r="D429" s="140"/>
      <c r="E429" s="24"/>
      <c r="F429" s="24"/>
    </row>
    <row r="430" spans="1:6" ht="12">
      <c r="A430" s="144" t="s">
        <v>338</v>
      </c>
      <c r="B430" s="145"/>
      <c r="C430" s="146">
        <v>5769965.04</v>
      </c>
      <c r="D430" s="147"/>
      <c r="E430" s="24"/>
      <c r="F430" s="24"/>
    </row>
    <row r="431" spans="1:6" ht="12">
      <c r="A431" s="134"/>
      <c r="B431" s="134"/>
      <c r="C431" s="132"/>
      <c r="D431" s="132"/>
      <c r="E431" s="24"/>
      <c r="F431" s="24"/>
    </row>
    <row r="432" spans="1:6" ht="12">
      <c r="A432" s="148" t="s">
        <v>339</v>
      </c>
      <c r="B432" s="148"/>
      <c r="C432" s="132"/>
      <c r="D432" s="149">
        <f>+D417+D419-D426</f>
        <v>41164526</v>
      </c>
      <c r="E432" s="150"/>
      <c r="F432" s="126"/>
    </row>
    <row r="433" spans="1:6" ht="12">
      <c r="A433" s="119"/>
      <c r="B433" s="119"/>
      <c r="C433" s="119"/>
      <c r="D433" s="119"/>
      <c r="E433" s="24"/>
      <c r="F433" s="24"/>
    </row>
    <row r="434" spans="1:6" ht="12">
      <c r="A434" s="119"/>
      <c r="B434" s="119"/>
      <c r="C434" s="119"/>
      <c r="D434" s="119"/>
      <c r="E434" s="24"/>
      <c r="F434" s="24"/>
    </row>
    <row r="435" spans="1:6" ht="12">
      <c r="A435" s="120" t="s">
        <v>340</v>
      </c>
      <c r="B435" s="121"/>
      <c r="C435" s="121"/>
      <c r="D435" s="122"/>
      <c r="E435" s="24"/>
      <c r="F435" s="24"/>
    </row>
    <row r="436" spans="1:6" ht="12">
      <c r="A436" s="123" t="s">
        <v>324</v>
      </c>
      <c r="B436" s="124"/>
      <c r="C436" s="124"/>
      <c r="D436" s="125"/>
      <c r="E436" s="24"/>
      <c r="F436" s="24"/>
    </row>
    <row r="437" spans="1:6" ht="12">
      <c r="A437" s="127" t="s">
        <v>325</v>
      </c>
      <c r="B437" s="128"/>
      <c r="C437" s="128"/>
      <c r="D437" s="129"/>
      <c r="E437" s="24"/>
      <c r="F437" s="24"/>
    </row>
    <row r="438" spans="1:6" ht="12">
      <c r="A438" s="130" t="s">
        <v>341</v>
      </c>
      <c r="B438" s="131"/>
      <c r="C438" s="132"/>
      <c r="D438" s="151">
        <v>42898330.240000002</v>
      </c>
      <c r="E438" s="24"/>
      <c r="F438" s="24"/>
    </row>
    <row r="439" spans="1:6" ht="12">
      <c r="A439" s="134"/>
      <c r="B439" s="134"/>
      <c r="C439" s="132"/>
      <c r="D439" s="132"/>
      <c r="E439" s="24"/>
      <c r="F439" s="24"/>
    </row>
    <row r="440" spans="1:6" ht="12">
      <c r="A440" s="152" t="s">
        <v>342</v>
      </c>
      <c r="B440" s="152"/>
      <c r="C440" s="136"/>
      <c r="D440" s="153">
        <f>SUM(C440:C457)</f>
        <v>3603356.1300000004</v>
      </c>
      <c r="E440" s="24"/>
      <c r="F440" s="24"/>
    </row>
    <row r="441" spans="1:6" ht="12">
      <c r="A441" s="138" t="s">
        <v>343</v>
      </c>
      <c r="B441" s="138"/>
      <c r="C441" s="154">
        <v>1562336.55</v>
      </c>
      <c r="D441" s="155"/>
      <c r="E441" s="24"/>
      <c r="F441" s="24"/>
    </row>
    <row r="442" spans="1:6" ht="12">
      <c r="A442" s="138" t="s">
        <v>344</v>
      </c>
      <c r="B442" s="138"/>
      <c r="C442" s="154">
        <v>401636.4</v>
      </c>
      <c r="D442" s="155"/>
      <c r="E442" s="24"/>
      <c r="F442" s="24"/>
    </row>
    <row r="443" spans="1:6" ht="12">
      <c r="A443" s="138" t="s">
        <v>345</v>
      </c>
      <c r="B443" s="138"/>
      <c r="C443" s="154">
        <v>412759.64</v>
      </c>
      <c r="D443" s="155"/>
      <c r="E443" s="24"/>
      <c r="F443" s="24"/>
    </row>
    <row r="444" spans="1:6" ht="12">
      <c r="A444" s="138" t="s">
        <v>346</v>
      </c>
      <c r="B444" s="138"/>
      <c r="C444" s="154">
        <v>190475</v>
      </c>
      <c r="D444" s="155"/>
      <c r="E444" s="24"/>
      <c r="F444" s="24"/>
    </row>
    <row r="445" spans="1:6" ht="12">
      <c r="A445" s="138" t="s">
        <v>347</v>
      </c>
      <c r="B445" s="138"/>
      <c r="C445" s="154">
        <v>0</v>
      </c>
      <c r="D445" s="155"/>
      <c r="E445" s="24"/>
      <c r="F445" s="126"/>
    </row>
    <row r="446" spans="1:6" ht="12">
      <c r="A446" s="138" t="s">
        <v>348</v>
      </c>
      <c r="B446" s="138"/>
      <c r="C446" s="154">
        <v>1036148.54</v>
      </c>
      <c r="D446" s="155"/>
      <c r="E446" s="24"/>
      <c r="F446" s="24"/>
    </row>
    <row r="447" spans="1:6" ht="12">
      <c r="A447" s="138" t="s">
        <v>349</v>
      </c>
      <c r="B447" s="138"/>
      <c r="C447" s="139" t="s">
        <v>329</v>
      </c>
      <c r="D447" s="155"/>
      <c r="E447" s="24"/>
      <c r="F447" s="126"/>
    </row>
    <row r="448" spans="1:6" ht="12">
      <c r="A448" s="138" t="s">
        <v>350</v>
      </c>
      <c r="B448" s="138"/>
      <c r="C448" s="139" t="s">
        <v>329</v>
      </c>
      <c r="D448" s="155"/>
      <c r="E448" s="24"/>
      <c r="F448" s="24"/>
    </row>
    <row r="449" spans="1:7" ht="12">
      <c r="A449" s="138" t="s">
        <v>351</v>
      </c>
      <c r="B449" s="138"/>
      <c r="C449" s="139" t="s">
        <v>329</v>
      </c>
      <c r="D449" s="155"/>
      <c r="E449" s="24"/>
      <c r="F449" s="126"/>
    </row>
    <row r="450" spans="1:7" ht="15">
      <c r="A450" s="138" t="s">
        <v>352</v>
      </c>
      <c r="B450" s="138"/>
      <c r="C450" s="139" t="s">
        <v>329</v>
      </c>
      <c r="D450" s="155"/>
      <c r="E450" s="24"/>
      <c r="F450" s="126"/>
    </row>
    <row r="451" spans="1:7" ht="15">
      <c r="A451" s="138" t="s">
        <v>353</v>
      </c>
      <c r="B451" s="138"/>
      <c r="C451" s="139" t="s">
        <v>329</v>
      </c>
      <c r="D451" s="155"/>
      <c r="E451" s="24"/>
      <c r="F451" s="126"/>
      <c r="G451" s="156"/>
    </row>
    <row r="452" spans="1:7" ht="15">
      <c r="A452" s="138" t="s">
        <v>354</v>
      </c>
      <c r="B452" s="138"/>
      <c r="C452" s="139" t="s">
        <v>329</v>
      </c>
      <c r="D452" s="155"/>
      <c r="E452" s="24"/>
      <c r="F452" s="126"/>
      <c r="G452" s="156"/>
    </row>
    <row r="453" spans="1:7" ht="15.75">
      <c r="A453" s="138" t="s">
        <v>355</v>
      </c>
      <c r="B453" s="138"/>
      <c r="C453" s="139" t="s">
        <v>329</v>
      </c>
      <c r="D453" s="155"/>
      <c r="E453" s="24"/>
      <c r="F453" s="157"/>
    </row>
    <row r="454" spans="1:7" ht="15">
      <c r="A454" s="138" t="s">
        <v>356</v>
      </c>
      <c r="B454" s="138"/>
      <c r="C454" s="139" t="s">
        <v>329</v>
      </c>
      <c r="D454" s="155"/>
      <c r="E454" s="24"/>
      <c r="F454" s="24"/>
    </row>
    <row r="455" spans="1:7" ht="15">
      <c r="A455" s="138" t="s">
        <v>357</v>
      </c>
      <c r="B455" s="138"/>
      <c r="C455" s="139" t="s">
        <v>329</v>
      </c>
      <c r="D455" s="155"/>
      <c r="E455" s="24"/>
      <c r="F455" s="24"/>
    </row>
    <row r="456" spans="1:7" ht="12.75" customHeight="1">
      <c r="A456" s="138" t="s">
        <v>358</v>
      </c>
      <c r="B456" s="138"/>
      <c r="C456" s="139" t="s">
        <v>329</v>
      </c>
      <c r="D456" s="155"/>
      <c r="E456" s="24"/>
      <c r="F456" s="24"/>
    </row>
    <row r="457" spans="1:7" ht="15">
      <c r="A457" s="158" t="s">
        <v>359</v>
      </c>
      <c r="B457" s="159"/>
      <c r="C457" s="154">
        <v>0</v>
      </c>
      <c r="D457" s="155"/>
      <c r="E457" s="24"/>
      <c r="F457" s="24"/>
    </row>
    <row r="458" spans="1:7" ht="15">
      <c r="A458" s="134"/>
      <c r="B458" s="134"/>
      <c r="C458" s="132"/>
      <c r="D458" s="132"/>
      <c r="E458" s="24"/>
      <c r="F458" s="24"/>
    </row>
    <row r="459" spans="1:7" ht="15">
      <c r="A459" s="152" t="s">
        <v>360</v>
      </c>
      <c r="B459" s="152"/>
      <c r="C459" s="136"/>
      <c r="D459" s="153">
        <f>SUM(C459:C466)</f>
        <v>1.55</v>
      </c>
      <c r="E459" s="24"/>
      <c r="F459" s="24"/>
    </row>
    <row r="460" spans="1:7" ht="15">
      <c r="A460" s="138" t="s">
        <v>361</v>
      </c>
      <c r="B460" s="138"/>
      <c r="C460" s="139" t="s">
        <v>329</v>
      </c>
      <c r="D460" s="155"/>
      <c r="E460" s="24"/>
      <c r="F460" s="24"/>
    </row>
    <row r="461" spans="1:7" ht="15">
      <c r="A461" s="138" t="s">
        <v>362</v>
      </c>
      <c r="B461" s="138"/>
      <c r="C461" s="139" t="s">
        <v>329</v>
      </c>
      <c r="D461" s="155"/>
      <c r="E461" s="24"/>
      <c r="F461" s="24"/>
    </row>
    <row r="462" spans="1:7" ht="15">
      <c r="A462" s="138" t="s">
        <v>363</v>
      </c>
      <c r="B462" s="138"/>
      <c r="C462" s="139" t="s">
        <v>329</v>
      </c>
      <c r="D462" s="155"/>
      <c r="E462" s="24"/>
      <c r="F462" s="24"/>
    </row>
    <row r="463" spans="1:7" ht="15">
      <c r="A463" s="138" t="s">
        <v>364</v>
      </c>
      <c r="B463" s="138"/>
      <c r="C463" s="139" t="s">
        <v>329</v>
      </c>
      <c r="D463" s="155"/>
      <c r="E463" s="24"/>
      <c r="F463" s="24"/>
    </row>
    <row r="464" spans="1:7" ht="15">
      <c r="A464" s="138" t="s">
        <v>365</v>
      </c>
      <c r="B464" s="138"/>
      <c r="C464" s="139" t="s">
        <v>329</v>
      </c>
      <c r="D464" s="155"/>
      <c r="E464" s="24"/>
      <c r="F464" s="24"/>
    </row>
    <row r="465" spans="1:6" ht="15">
      <c r="A465" s="138" t="s">
        <v>366</v>
      </c>
      <c r="B465" s="138"/>
      <c r="C465" s="139" t="s">
        <v>329</v>
      </c>
      <c r="D465" s="155"/>
      <c r="E465" s="24"/>
      <c r="F465" s="24"/>
    </row>
    <row r="466" spans="1:6" ht="15">
      <c r="A466" s="158" t="s">
        <v>367</v>
      </c>
      <c r="B466" s="159"/>
      <c r="C466" s="139">
        <v>1.55</v>
      </c>
      <c r="D466" s="155"/>
      <c r="E466" s="24"/>
      <c r="F466" s="24"/>
    </row>
    <row r="467" spans="1:6" ht="15">
      <c r="A467" s="134"/>
      <c r="B467" s="134"/>
      <c r="C467" s="132"/>
      <c r="D467" s="132"/>
      <c r="E467" s="24"/>
      <c r="F467" s="24"/>
    </row>
    <row r="468" spans="1:6" ht="15">
      <c r="A468" s="160" t="s">
        <v>368</v>
      </c>
      <c r="D468" s="149">
        <f>+D438-D440+D459</f>
        <v>39294975.659999996</v>
      </c>
      <c r="E468" s="126"/>
      <c r="F468" s="126"/>
    </row>
    <row r="469" spans="1:6" ht="15">
      <c r="E469" s="161"/>
      <c r="F469" s="24"/>
    </row>
    <row r="470" spans="1:6" ht="15">
      <c r="E470" s="24"/>
      <c r="F470" s="24"/>
    </row>
    <row r="471" spans="1:6" ht="15">
      <c r="E471" s="162"/>
      <c r="F471" s="24"/>
    </row>
    <row r="472" spans="1:6" ht="15">
      <c r="E472" s="24"/>
      <c r="F472" s="24"/>
    </row>
    <row r="473" spans="1:6" ht="15">
      <c r="A473" s="16" t="s">
        <v>369</v>
      </c>
      <c r="B473" s="16"/>
      <c r="C473" s="16"/>
      <c r="D473" s="16"/>
      <c r="E473" s="16"/>
      <c r="F473" s="24"/>
    </row>
    <row r="474" spans="1:6" ht="15">
      <c r="A474" s="163"/>
      <c r="B474" s="163"/>
      <c r="C474" s="163"/>
      <c r="D474" s="163"/>
      <c r="E474" s="163"/>
      <c r="F474" s="24"/>
    </row>
    <row r="475" spans="1:6" ht="15">
      <c r="A475" s="163"/>
      <c r="B475" s="163"/>
      <c r="C475" s="163"/>
      <c r="D475" s="163"/>
      <c r="E475" s="163"/>
      <c r="F475" s="24"/>
    </row>
    <row r="476" spans="1:6" ht="21" customHeight="1">
      <c r="A476" s="67" t="s">
        <v>370</v>
      </c>
      <c r="B476" s="68" t="s">
        <v>53</v>
      </c>
      <c r="C476" s="94" t="s">
        <v>54</v>
      </c>
      <c r="D476" s="94" t="s">
        <v>55</v>
      </c>
      <c r="E476" s="24"/>
      <c r="F476" s="24"/>
    </row>
    <row r="477" spans="1:6" ht="15">
      <c r="A477" s="28" t="s">
        <v>371</v>
      </c>
      <c r="B477" s="164" t="s">
        <v>372</v>
      </c>
      <c r="C477" s="165" t="s">
        <v>372</v>
      </c>
      <c r="D477" s="165" t="s">
        <v>372</v>
      </c>
      <c r="E477" s="24"/>
      <c r="F477" s="24"/>
    </row>
    <row r="478" spans="1:6" ht="15">
      <c r="A478" s="117"/>
      <c r="B478" s="166">
        <v>0</v>
      </c>
      <c r="C478" s="108"/>
      <c r="D478" s="108"/>
      <c r="E478" s="24"/>
      <c r="F478" s="24"/>
    </row>
    <row r="479" spans="1:6" ht="15">
      <c r="A479" s="97"/>
      <c r="B479" s="167">
        <v>0</v>
      </c>
      <c r="C479" s="168">
        <v>0</v>
      </c>
      <c r="D479" s="168">
        <v>0</v>
      </c>
      <c r="E479" s="24"/>
      <c r="F479" s="24"/>
    </row>
    <row r="480" spans="1:6" ht="21" customHeight="1">
      <c r="B480" s="27">
        <f t="shared" ref="B480" si="12">SUM(B478:B479)</f>
        <v>0</v>
      </c>
      <c r="C480" s="27">
        <f t="shared" ref="C480:D480" si="13">SUM(C478:C479)</f>
        <v>0</v>
      </c>
      <c r="D480" s="27">
        <f t="shared" si="13"/>
        <v>0</v>
      </c>
      <c r="E480" s="24"/>
      <c r="F480" s="24"/>
    </row>
    <row r="481" spans="1:6" ht="15">
      <c r="E481" s="24"/>
      <c r="F481" s="24"/>
    </row>
    <row r="482" spans="1:6" ht="15">
      <c r="E482" s="24"/>
      <c r="F482" s="24"/>
    </row>
    <row r="483" spans="1:6" ht="15">
      <c r="E483" s="24"/>
      <c r="F483" s="24"/>
    </row>
    <row r="484" spans="1:6" ht="15">
      <c r="E484" s="24"/>
      <c r="F484" s="24"/>
    </row>
    <row r="485" spans="1:6" ht="15">
      <c r="E485" s="24"/>
      <c r="F485" s="24"/>
    </row>
    <row r="486" spans="1:6" ht="12" customHeight="1">
      <c r="E486" s="24"/>
      <c r="F486" s="24"/>
    </row>
    <row r="487" spans="1:6" ht="15">
      <c r="A487" s="3" t="s">
        <v>373</v>
      </c>
      <c r="B487" s="119"/>
      <c r="C487" s="119"/>
      <c r="D487" s="119"/>
    </row>
    <row r="488" spans="1:6" ht="15">
      <c r="B488" s="119"/>
      <c r="C488" s="119"/>
      <c r="D488" s="119"/>
    </row>
    <row r="489" spans="1:6" ht="15">
      <c r="B489" s="119"/>
      <c r="C489" s="119"/>
      <c r="D489" s="119"/>
    </row>
    <row r="490" spans="1:6" ht="15">
      <c r="F490" s="24"/>
    </row>
    <row r="491" spans="1:6" ht="15">
      <c r="A491" s="169"/>
      <c r="B491" s="119"/>
      <c r="C491" s="169"/>
      <c r="D491" s="169"/>
      <c r="E491" s="169"/>
      <c r="F491" s="170"/>
    </row>
    <row r="492" spans="1:6" ht="15">
      <c r="A492" s="171" t="s">
        <v>374</v>
      </c>
      <c r="B492" s="119"/>
      <c r="C492" s="172" t="s">
        <v>375</v>
      </c>
      <c r="D492" s="172"/>
      <c r="E492" s="172"/>
      <c r="F492" s="173"/>
    </row>
    <row r="493" spans="1:6" ht="15">
      <c r="A493" s="171" t="s">
        <v>376</v>
      </c>
      <c r="B493" s="119"/>
      <c r="C493" s="174" t="s">
        <v>377</v>
      </c>
      <c r="D493" s="174"/>
      <c r="E493" s="174"/>
      <c r="F493" s="175"/>
    </row>
    <row r="494" spans="1:6" ht="15">
      <c r="A494" s="119"/>
      <c r="B494" s="119"/>
      <c r="C494" s="174"/>
      <c r="D494" s="174"/>
      <c r="E494" s="174"/>
      <c r="F494" s="119"/>
    </row>
    <row r="495" spans="1:6" ht="15">
      <c r="A495" s="119"/>
      <c r="B495" s="119"/>
      <c r="C495" s="119"/>
      <c r="D495" s="119"/>
      <c r="E495" s="119"/>
      <c r="F495" s="119"/>
    </row>
    <row r="499" ht="12.75" customHeight="1"/>
    <row r="502" ht="12.75" customHeight="1"/>
  </sheetData>
  <mergeCells count="70">
    <mergeCell ref="A467:B467"/>
    <mergeCell ref="A473:E473"/>
    <mergeCell ref="C492:E492"/>
    <mergeCell ref="C493:E494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D437"/>
    <mergeCell ref="A438:B438"/>
    <mergeCell ref="A439:B439"/>
    <mergeCell ref="A440:B440"/>
    <mergeCell ref="A441:B441"/>
    <mergeCell ref="A442:B442"/>
    <mergeCell ref="A429:B429"/>
    <mergeCell ref="A430:B430"/>
    <mergeCell ref="A431:B431"/>
    <mergeCell ref="A432:B432"/>
    <mergeCell ref="A435:D435"/>
    <mergeCell ref="A436:D436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C231:D231"/>
    <mergeCell ref="C239:D239"/>
    <mergeCell ref="A412:D412"/>
    <mergeCell ref="A414:D414"/>
    <mergeCell ref="A415:D415"/>
    <mergeCell ref="A416:D416"/>
    <mergeCell ref="C132:D132"/>
    <mergeCell ref="A147:C147"/>
    <mergeCell ref="C180:D180"/>
    <mergeCell ref="C187:D187"/>
    <mergeCell ref="C194:D194"/>
    <mergeCell ref="C201:D201"/>
    <mergeCell ref="A1:E1"/>
    <mergeCell ref="A2:F2"/>
    <mergeCell ref="A3:F3"/>
    <mergeCell ref="A8:E8"/>
    <mergeCell ref="C59:E59"/>
    <mergeCell ref="C68:D68"/>
  </mergeCells>
  <dataValidations count="4">
    <dataValidation allowBlank="1" showInputMessage="1" showErrorMessage="1" prompt="Especificar origen de dicho recurso: Federal, Estatal, Municipal, Particulares." sqref="C176 C183 C190"/>
    <dataValidation allowBlank="1" showInputMessage="1" showErrorMessage="1" prompt="Características cualitativas significativas que les impacten financieramente." sqref="C145:D145 D176 D183 D190"/>
    <dataValidation allowBlank="1" showInputMessage="1" showErrorMessage="1" prompt="Corresponde al número de la cuenta de acuerdo al Plan de Cuentas emitido por el CONAC (DOF 22/11/2010)." sqref="A145"/>
    <dataValidation allowBlank="1" showInputMessage="1" showErrorMessage="1" prompt="Saldo final del periodo que corresponde la cuenta pública presentada (mensual:  enero, febrero, marzo, etc.; trimestral: 1er, 2do, 3ro. o 4to.)." sqref="B145 B176 B183 B190"/>
  </dataValidations>
  <pageMargins left="0.70866141732283472" right="0.70866141732283472" top="0.39370078740157483" bottom="0.74803149606299213" header="0.31496062992125984" footer="0.31496062992125984"/>
  <pageSetup scale="73" firstPageNumber="9" fitToHeight="4" orientation="landscape" useFirstPageNumber="1" r:id="rId1"/>
  <headerFooter>
    <oddFooter>&amp;R&amp;P</oddFooter>
    <firstFooter>&amp;R9</firstFooter>
  </headerFooter>
  <rowBreaks count="1" manualBreakCount="1">
    <brk id="40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2017-07-05T18:39:15Z</dcterms:created>
  <dcterms:modified xsi:type="dcterms:W3CDTF">2017-07-05T18:39:42Z</dcterms:modified>
</cp:coreProperties>
</file>