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Nueva carpeta\EGRESO\1T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2" l="1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11" i="2"/>
  <c r="K111" i="2" s="1"/>
  <c r="F110" i="2"/>
  <c r="K110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28" i="2" l="1"/>
  <c r="I128" i="2"/>
  <c r="H128" i="2"/>
  <c r="G128" i="2"/>
  <c r="F128" i="2"/>
  <c r="K128" i="2" s="1"/>
  <c r="E128" i="2"/>
  <c r="D128" i="2"/>
  <c r="J125" i="2"/>
  <c r="I125" i="2"/>
  <c r="H125" i="2"/>
  <c r="H124" i="2" s="1"/>
  <c r="G125" i="2"/>
  <c r="E125" i="2"/>
  <c r="D125" i="2"/>
  <c r="J108" i="2"/>
  <c r="I108" i="2"/>
  <c r="H108" i="2"/>
  <c r="G108" i="2"/>
  <c r="E108" i="2"/>
  <c r="D108" i="2"/>
  <c r="J10" i="2"/>
  <c r="I10" i="2"/>
  <c r="H10" i="2"/>
  <c r="G10" i="2"/>
  <c r="E10" i="2"/>
  <c r="D10" i="2"/>
  <c r="F130" i="2"/>
  <c r="K130" i="2" s="1"/>
  <c r="F129" i="2"/>
  <c r="K129" i="2" s="1"/>
  <c r="F127" i="2"/>
  <c r="K127" i="2" s="1"/>
  <c r="F126" i="2"/>
  <c r="K126" i="2" s="1"/>
  <c r="F123" i="2"/>
  <c r="K123" i="2" s="1"/>
  <c r="F109" i="2"/>
  <c r="K109" i="2" s="1"/>
  <c r="F107" i="2"/>
  <c r="K107" i="2" s="1"/>
  <c r="F11" i="2"/>
  <c r="K11" i="2" s="1"/>
  <c r="J124" i="2" l="1"/>
  <c r="H9" i="2"/>
  <c r="H131" i="2" s="1"/>
  <c r="G9" i="2"/>
  <c r="D9" i="2"/>
  <c r="I9" i="2"/>
  <c r="E9" i="2"/>
  <c r="F125" i="2"/>
  <c r="K125" i="2" s="1"/>
  <c r="F10" i="2"/>
  <c r="J9" i="2"/>
  <c r="F108" i="2"/>
  <c r="K108" i="2" s="1"/>
  <c r="I124" i="2"/>
  <c r="E124" i="2"/>
  <c r="G124" i="2"/>
  <c r="D124" i="2"/>
  <c r="F72" i="1"/>
  <c r="K72" i="1" s="1"/>
  <c r="J131" i="2" l="1"/>
  <c r="E131" i="2"/>
  <c r="G131" i="2"/>
  <c r="D131" i="2"/>
  <c r="I131" i="2"/>
  <c r="F124" i="2"/>
  <c r="K124" i="2" s="1"/>
  <c r="F9" i="2"/>
  <c r="K10" i="2"/>
  <c r="J12" i="1"/>
  <c r="I12" i="1"/>
  <c r="H12" i="1"/>
  <c r="G12" i="1"/>
  <c r="E12" i="1"/>
  <c r="D12" i="1"/>
  <c r="K9" i="2" l="1"/>
  <c r="F131" i="2"/>
  <c r="K131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H328" i="1" s="1"/>
  <c r="G329" i="1"/>
  <c r="G328" i="1" s="1"/>
  <c r="G320" i="1" s="1"/>
  <c r="G291" i="1" s="1"/>
  <c r="E329" i="1"/>
  <c r="E328" i="1" s="1"/>
  <c r="E320" i="1" s="1"/>
  <c r="D329" i="1"/>
  <c r="D328" i="1" s="1"/>
  <c r="D320" i="1" s="1"/>
  <c r="J328" i="1"/>
  <c r="J320" i="1" s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H291" i="1" s="1"/>
  <c r="G321" i="1"/>
  <c r="E321" i="1"/>
  <c r="D321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E293" i="1"/>
  <c r="D293" i="1"/>
  <c r="D292" i="1" s="1"/>
  <c r="D291" i="1" s="1"/>
  <c r="H292" i="1"/>
  <c r="G292" i="1"/>
  <c r="E292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H276" i="1" s="1"/>
  <c r="H275" i="1" s="1"/>
  <c r="G282" i="1"/>
  <c r="E282" i="1"/>
  <c r="D282" i="1"/>
  <c r="D276" i="1" s="1"/>
  <c r="D275" i="1" s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G277" i="1"/>
  <c r="G276" i="1" s="1"/>
  <c r="G275" i="1" s="1"/>
  <c r="F277" i="1"/>
  <c r="K277" i="1" s="1"/>
  <c r="E277" i="1"/>
  <c r="D277" i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J247" i="1" s="1"/>
  <c r="I260" i="1"/>
  <c r="H260" i="1"/>
  <c r="G260" i="1"/>
  <c r="E260" i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I248" i="1"/>
  <c r="I247" i="1" s="1"/>
  <c r="H248" i="1"/>
  <c r="G248" i="1"/>
  <c r="E248" i="1"/>
  <c r="E247" i="1" s="1"/>
  <c r="E246" i="1" s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D226" i="1" s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J226" i="1" s="1"/>
  <c r="I234" i="1"/>
  <c r="I226" i="1" s="1"/>
  <c r="H234" i="1"/>
  <c r="G234" i="1"/>
  <c r="F234" i="1"/>
  <c r="K234" i="1" s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G226" i="1" s="1"/>
  <c r="E227" i="1"/>
  <c r="D227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I209" i="1"/>
  <c r="H209" i="1"/>
  <c r="G209" i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J198" i="1" s="1"/>
  <c r="I199" i="1"/>
  <c r="I198" i="1" s="1"/>
  <c r="H199" i="1"/>
  <c r="G199" i="1"/>
  <c r="E199" i="1"/>
  <c r="E198" i="1" s="1"/>
  <c r="D199" i="1"/>
  <c r="D198" i="1" s="1"/>
  <c r="H198" i="1"/>
  <c r="G198" i="1"/>
  <c r="G197" i="1" s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J182" i="1" s="1"/>
  <c r="J181" i="1" s="1"/>
  <c r="I183" i="1"/>
  <c r="I182" i="1" s="1"/>
  <c r="I181" i="1" s="1"/>
  <c r="H183" i="1"/>
  <c r="G183" i="1"/>
  <c r="E183" i="1"/>
  <c r="D183" i="1"/>
  <c r="D182" i="1" s="1"/>
  <c r="D181" i="1" s="1"/>
  <c r="H182" i="1"/>
  <c r="G182" i="1"/>
  <c r="E182" i="1"/>
  <c r="E181" i="1" s="1"/>
  <c r="H181" i="1"/>
  <c r="G181" i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J153" i="1" s="1"/>
  <c r="J152" i="1" s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D153" i="1" s="1"/>
  <c r="D152" i="1" s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I154" i="1"/>
  <c r="H154" i="1"/>
  <c r="G154" i="1"/>
  <c r="E154" i="1"/>
  <c r="D154" i="1"/>
  <c r="H153" i="1"/>
  <c r="H152" i="1" s="1"/>
  <c r="F149" i="1"/>
  <c r="K149" i="1" s="1"/>
  <c r="J148" i="1"/>
  <c r="I148" i="1"/>
  <c r="H148" i="1"/>
  <c r="G148" i="1"/>
  <c r="F148" i="1"/>
  <c r="K148" i="1" s="1"/>
  <c r="E148" i="1"/>
  <c r="D148" i="1"/>
  <c r="F147" i="1"/>
  <c r="K147" i="1" s="1"/>
  <c r="F146" i="1"/>
  <c r="K146" i="1" s="1"/>
  <c r="F145" i="1"/>
  <c r="J144" i="1"/>
  <c r="I144" i="1"/>
  <c r="H144" i="1"/>
  <c r="H143" i="1" s="1"/>
  <c r="G144" i="1"/>
  <c r="G143" i="1" s="1"/>
  <c r="E144" i="1"/>
  <c r="E143" i="1" s="1"/>
  <c r="D144" i="1"/>
  <c r="J143" i="1"/>
  <c r="I143" i="1"/>
  <c r="D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H136" i="1" s="1"/>
  <c r="G137" i="1"/>
  <c r="E137" i="1"/>
  <c r="D137" i="1"/>
  <c r="D136" i="1" s="1"/>
  <c r="J136" i="1"/>
  <c r="J135" i="1" s="1"/>
  <c r="E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H127" i="1"/>
  <c r="G127" i="1"/>
  <c r="G122" i="1" s="1"/>
  <c r="G116" i="1" s="1"/>
  <c r="E127" i="1"/>
  <c r="D127" i="1"/>
  <c r="F126" i="1"/>
  <c r="K126" i="1" s="1"/>
  <c r="F125" i="1"/>
  <c r="K125" i="1" s="1"/>
  <c r="F124" i="1"/>
  <c r="K124" i="1" s="1"/>
  <c r="J123" i="1"/>
  <c r="I123" i="1"/>
  <c r="H123" i="1"/>
  <c r="G123" i="1"/>
  <c r="E123" i="1"/>
  <c r="D123" i="1"/>
  <c r="J122" i="1"/>
  <c r="F121" i="1"/>
  <c r="K121" i="1" s="1"/>
  <c r="F120" i="1"/>
  <c r="K120" i="1" s="1"/>
  <c r="F119" i="1"/>
  <c r="K119" i="1" s="1"/>
  <c r="F118" i="1"/>
  <c r="K118" i="1" s="1"/>
  <c r="J117" i="1"/>
  <c r="J116" i="1" s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E104" i="1" s="1"/>
  <c r="D105" i="1"/>
  <c r="D104" i="1" s="1"/>
  <c r="H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F78" i="1"/>
  <c r="E78" i="1"/>
  <c r="D78" i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I45" i="1" s="1"/>
  <c r="H51" i="1"/>
  <c r="G51" i="1"/>
  <c r="E51" i="1"/>
  <c r="E45" i="1" s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H29" i="1" s="1"/>
  <c r="G30" i="1"/>
  <c r="G29" i="1" s="1"/>
  <c r="E30" i="1"/>
  <c r="D30" i="1"/>
  <c r="J29" i="1"/>
  <c r="I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J22" i="1" s="1"/>
  <c r="I23" i="1"/>
  <c r="I22" i="1" s="1"/>
  <c r="H23" i="1"/>
  <c r="H22" i="1" s="1"/>
  <c r="G23" i="1"/>
  <c r="E23" i="1"/>
  <c r="D23" i="1"/>
  <c r="D22" i="1" s="1"/>
  <c r="G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197" i="1" l="1"/>
  <c r="E197" i="1"/>
  <c r="J73" i="1"/>
  <c r="I73" i="1"/>
  <c r="F86" i="1"/>
  <c r="K86" i="1" s="1"/>
  <c r="E73" i="1"/>
  <c r="H73" i="1"/>
  <c r="K78" i="1"/>
  <c r="D73" i="1"/>
  <c r="H45" i="1"/>
  <c r="G45" i="1"/>
  <c r="D45" i="1"/>
  <c r="D36" i="1" s="1"/>
  <c r="D10" i="1" s="1"/>
  <c r="J36" i="1"/>
  <c r="J10" i="1" s="1"/>
  <c r="I36" i="1"/>
  <c r="I10" i="1" s="1"/>
  <c r="H36" i="1"/>
  <c r="G36" i="1"/>
  <c r="G10" i="1" s="1"/>
  <c r="E36" i="1"/>
  <c r="E10" i="1" s="1"/>
  <c r="E291" i="1"/>
  <c r="E245" i="1" s="1"/>
  <c r="H135" i="1"/>
  <c r="J246" i="1"/>
  <c r="I246" i="1"/>
  <c r="I245" i="1" s="1"/>
  <c r="F33" i="1"/>
  <c r="K33" i="1" s="1"/>
  <c r="K34" i="1"/>
  <c r="F92" i="1"/>
  <c r="K92" i="1" s="1"/>
  <c r="K93" i="1"/>
  <c r="I135" i="1"/>
  <c r="I71" i="1" s="1"/>
  <c r="F144" i="1"/>
  <c r="K144" i="1" s="1"/>
  <c r="K145" i="1"/>
  <c r="F154" i="1"/>
  <c r="K154" i="1" s="1"/>
  <c r="K155" i="1"/>
  <c r="D197" i="1"/>
  <c r="D151" i="1" s="1"/>
  <c r="G246" i="1"/>
  <c r="G245" i="1" s="1"/>
  <c r="H122" i="1"/>
  <c r="H116" i="1" s="1"/>
  <c r="F162" i="1"/>
  <c r="K162" i="1" s="1"/>
  <c r="F174" i="1"/>
  <c r="K174" i="1" s="1"/>
  <c r="K175" i="1"/>
  <c r="F191" i="1"/>
  <c r="K191" i="1" s="1"/>
  <c r="H226" i="1"/>
  <c r="H197" i="1" s="1"/>
  <c r="H151" i="1" s="1"/>
  <c r="H150" i="1" s="1"/>
  <c r="J197" i="1"/>
  <c r="J151" i="1" s="1"/>
  <c r="H247" i="1"/>
  <c r="H246" i="1" s="1"/>
  <c r="H245" i="1" s="1"/>
  <c r="F260" i="1"/>
  <c r="K260" i="1" s="1"/>
  <c r="F268" i="1"/>
  <c r="K268" i="1" s="1"/>
  <c r="K13" i="1"/>
  <c r="F12" i="1"/>
  <c r="K12" i="1" s="1"/>
  <c r="F23" i="1"/>
  <c r="K23" i="1" s="1"/>
  <c r="K24" i="1"/>
  <c r="F26" i="1"/>
  <c r="K26" i="1" s="1"/>
  <c r="K27" i="1"/>
  <c r="F51" i="1"/>
  <c r="K51" i="1" s="1"/>
  <c r="F105" i="1"/>
  <c r="K105" i="1" s="1"/>
  <c r="K106" i="1"/>
  <c r="F123" i="1"/>
  <c r="K123" i="1" s="1"/>
  <c r="D122" i="1"/>
  <c r="D116" i="1" s="1"/>
  <c r="D71" i="1" s="1"/>
  <c r="I122" i="1"/>
  <c r="I116" i="1" s="1"/>
  <c r="I153" i="1"/>
  <c r="I152" i="1" s="1"/>
  <c r="I151" i="1" s="1"/>
  <c r="I150" i="1" s="1"/>
  <c r="G153" i="1"/>
  <c r="G152" i="1" s="1"/>
  <c r="G151" i="1" s="1"/>
  <c r="G150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F30" i="1"/>
  <c r="K30" i="1" s="1"/>
  <c r="K31" i="1"/>
  <c r="F127" i="1"/>
  <c r="K127" i="1" s="1"/>
  <c r="K128" i="1"/>
  <c r="E152" i="1"/>
  <c r="E151" i="1" s="1"/>
  <c r="G73" i="1"/>
  <c r="F100" i="1"/>
  <c r="K100" i="1" s="1"/>
  <c r="F117" i="1"/>
  <c r="K117" i="1" s="1"/>
  <c r="D135" i="1"/>
  <c r="F171" i="1"/>
  <c r="K171" i="1" s="1"/>
  <c r="K172" i="1"/>
  <c r="F303" i="1"/>
  <c r="K303" i="1" s="1"/>
  <c r="J292" i="1"/>
  <c r="J291" i="1" s="1"/>
  <c r="F335" i="1"/>
  <c r="K335" i="1" s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22" i="1"/>
  <c r="E116" i="1" s="1"/>
  <c r="E71" i="1" s="1"/>
  <c r="F129" i="1"/>
  <c r="K129" i="1" s="1"/>
  <c r="F131" i="1"/>
  <c r="K131" i="1" s="1"/>
  <c r="K132" i="1"/>
  <c r="F137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H10" i="1"/>
  <c r="F104" i="1"/>
  <c r="K104" i="1" s="1"/>
  <c r="F143" i="1"/>
  <c r="K143" i="1" s="1"/>
  <c r="F22" i="1"/>
  <c r="K22" i="1" s="1"/>
  <c r="J71" i="1"/>
  <c r="F122" i="1"/>
  <c r="K12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H71" i="1" l="1"/>
  <c r="H9" i="1" s="1"/>
  <c r="H340" i="1" s="1"/>
  <c r="J9" i="1"/>
  <c r="K329" i="1"/>
  <c r="F328" i="1"/>
  <c r="K328" i="1" s="1"/>
  <c r="K46" i="1"/>
  <c r="F45" i="1"/>
  <c r="J245" i="1"/>
  <c r="E150" i="1"/>
  <c r="K137" i="1"/>
  <c r="F136" i="1"/>
  <c r="K136" i="1" s="1"/>
  <c r="F182" i="1"/>
  <c r="K182" i="1" s="1"/>
  <c r="F153" i="1"/>
  <c r="K153" i="1" s="1"/>
  <c r="F29" i="1"/>
  <c r="K29" i="1" s="1"/>
  <c r="F73" i="1"/>
  <c r="K73" i="1" s="1"/>
  <c r="F276" i="1"/>
  <c r="J150" i="1"/>
  <c r="D150" i="1"/>
  <c r="D9" i="1"/>
  <c r="I9" i="1"/>
  <c r="I340" i="1" s="1"/>
  <c r="E9" i="1"/>
  <c r="G135" i="1"/>
  <c r="G71" i="1" s="1"/>
  <c r="G9" i="1" s="1"/>
  <c r="G340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F135" i="1"/>
  <c r="K135" i="1" s="1"/>
  <c r="E340" i="1" l="1"/>
  <c r="J340" i="1"/>
  <c r="K276" i="1"/>
  <c r="F275" i="1"/>
  <c r="K275" i="1" s="1"/>
  <c r="D340" i="1"/>
  <c r="K45" i="1"/>
  <c r="F36" i="1"/>
  <c r="K36" i="1" s="1"/>
  <c r="F10" i="1"/>
  <c r="K10" i="1" s="1"/>
  <c r="F197" i="1"/>
  <c r="K197" i="1" s="1"/>
  <c r="F291" i="1"/>
  <c r="K291" i="1" s="1"/>
  <c r="F152" i="1"/>
  <c r="K152" i="1" s="1"/>
  <c r="F71" i="1"/>
  <c r="K71" i="1" s="1"/>
  <c r="F246" i="1"/>
  <c r="K246" i="1" s="1"/>
  <c r="F151" i="1" l="1"/>
  <c r="K151" i="1" s="1"/>
  <c r="F245" i="1"/>
  <c r="K245" i="1" s="1"/>
  <c r="F9" i="1"/>
  <c r="K9" i="1" s="1"/>
  <c r="F150" i="1" l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<sst xmlns="http://schemas.openxmlformats.org/spreadsheetml/2006/main" count="808" uniqueCount="704">
  <si>
    <t>ESTADO ANALÍTICO DEL EJERCICIO DEL PRESUPUESTO DE EGRESOS</t>
  </si>
  <si>
    <t>CLASIFICACIÓN ECONÓMICA</t>
  </si>
  <si>
    <t>Del 1 de Enero al 31 de Marzo de 2013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</si>
  <si>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</si>
  <si>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</si>
  <si>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</si>
  <si>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</si>
  <si>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</si>
  <si>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</si>
  <si>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</si>
  <si>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</si>
  <si>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</si>
  <si>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</si>
  <si>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</si>
  <si>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</si>
  <si>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</si>
  <si>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</si>
  <si>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</si>
  <si>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</si>
  <si>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</si>
  <si>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</si>
  <si>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</si>
  <si>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</si>
  <si>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</si>
  <si>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</si>
  <si>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</si>
  <si>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</si>
  <si>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</si>
  <si>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</si>
  <si>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</si>
  <si>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</si>
  <si>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</si>
  <si>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</si>
  <si>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</si>
  <si>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</si>
  <si>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</si>
  <si>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</si>
  <si>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</si>
  <si>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</si>
  <si>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</si>
  <si>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</si>
  <si>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</si>
  <si>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</si>
  <si>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</si>
  <si>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</si>
  <si>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</si>
  <si>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</si>
  <si>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</si>
  <si>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</si>
  <si>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</si>
  <si>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</si>
  <si>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</si>
  <si>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</si>
  <si>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</si>
  <si>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</si>
  <si>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</si>
  <si>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</si>
  <si>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</si>
  <si>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</si>
  <si>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</si>
  <si>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</si>
  <si>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</si>
  <si>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</si>
  <si>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</si>
  <si>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</si>
  <si>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</si>
  <si>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</si>
  <si>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</si>
  <si>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</si>
  <si>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</si>
  <si>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</si>
  <si>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</si>
  <si>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</si>
  <si>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</si>
  <si>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</si>
  <si>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</si>
  <si>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</si>
  <si>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</si>
  <si>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</si>
  <si>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</si>
  <si>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</si>
  <si>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</si>
  <si>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</si>
  <si>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</si>
  <si>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</si>
  <si>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</si>
  <si>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</si>
  <si>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</si>
  <si>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</si>
  <si>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</si>
  <si>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</si>
  <si>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</si>
  <si>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</si>
  <si>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</si>
  <si>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</si>
  <si>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</si>
  <si>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</si>
  <si>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</si>
  <si>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</si>
  <si>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</si>
  <si>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</si>
  <si>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</si>
  <si>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</si>
  <si>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</si>
  <si>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</si>
  <si>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</si>
  <si>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</si>
  <si>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</si>
  <si>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</si>
  <si>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</si>
  <si>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</si>
  <si>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</si>
  <si>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</si>
  <si>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</si>
  <si>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</si>
  <si>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</si>
  <si>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</si>
  <si>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</si>
  <si>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</si>
  <si>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</si>
  <si>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</si>
  <si>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</si>
  <si>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</si>
  <si>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</si>
  <si>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</si>
  <si>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</si>
  <si>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</si>
  <si>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</si>
  <si>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</si>
  <si>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</si>
  <si>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</si>
  <si>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</si>
  <si>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</si>
  <si>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</si>
  <si>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</si>
  <si>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</si>
  <si>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</si>
  <si>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</si>
  <si>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</si>
  <si>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</si>
  <si>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</si>
  <si>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</si>
  <si>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</si>
  <si>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</si>
  <si>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</si>
  <si>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</si>
  <si>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</si>
  <si>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</si>
  <si>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</si>
  <si>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</si>
  <si>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</si>
  <si>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</si>
  <si>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</si>
  <si>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</si>
  <si>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</si>
  <si>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</si>
  <si>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</si>
  <si>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</si>
  <si>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</si>
  <si>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</si>
  <si>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</si>
  <si>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</si>
  <si>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</si>
  <si>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</si>
  <si>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</si>
  <si>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</si>
  <si>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</si>
  <si>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</si>
  <si>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</si>
  <si>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</si>
  <si>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</si>
  <si>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</si>
  <si>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</si>
  <si>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</si>
  <si>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</si>
  <si>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</si>
  <si>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</si>
  <si>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</si>
  <si>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</si>
  <si>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</si>
  <si>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</si>
  <si>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</si>
  <si>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</si>
  <si>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</si>
  <si>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</si>
  <si>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</si>
  <si>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</si>
  <si>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</si>
  <si>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</si>
  <si>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</si>
  <si>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</si>
  <si>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</si>
  <si>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</si>
  <si>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</si>
  <si>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</si>
  <si>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</si>
  <si>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</si>
  <si>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</si>
  <si>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</si>
  <si>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</si>
  <si>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</si>
  <si>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</si>
  <si>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</si>
  <si>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</si>
  <si>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</si>
  <si>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</si>
  <si>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</si>
  <si>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</si>
  <si>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</si>
  <si>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</si>
  <si>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</si>
  <si>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</si>
  <si>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</si>
  <si>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</si>
  <si>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</si>
  <si>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</si>
  <si>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</si>
  <si>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</si>
  <si>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</si>
  <si>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</si>
  <si>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</si>
  <si>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</si>
  <si>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</si>
  <si>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</si>
  <si>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</si>
  <si>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</si>
  <si>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</si>
  <si>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</si>
  <si>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</si>
  <si>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</si>
  <si>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</si>
  <si>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</si>
  <si>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</si>
  <si>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</si>
  <si>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</si>
  <si>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</si>
  <si>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</si>
  <si>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</si>
  <si>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</si>
  <si>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</si>
  <si>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</si>
  <si>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</si>
  <si>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</si>
  <si>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</si>
  <si>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</si>
  <si>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</si>
  <si>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</si>
  <si>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</si>
  <si>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</si>
  <si>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</si>
  <si>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</si>
  <si>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</si>
  <si>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</si>
  <si>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</si>
  <si>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</si>
  <si>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</si>
  <si>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</si>
  <si>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</si>
  <si>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</si>
  <si>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</si>
  <si>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</si>
  <si>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</si>
  <si>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</si>
  <si>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</si>
  <si>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</si>
  <si>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</si>
  <si>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</si>
  <si>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</si>
  <si>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</si>
  <si>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</si>
  <si>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</si>
  <si>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</si>
  <si>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</si>
  <si>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</si>
  <si>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</si>
  <si>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</si>
  <si>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</si>
  <si>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</si>
  <si>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</si>
  <si>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</si>
  <si>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</si>
  <si>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</si>
  <si>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</si>
  <si>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</si>
  <si>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</si>
  <si>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</si>
  <si>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</si>
  <si>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</si>
  <si>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</si>
  <si>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</si>
  <si>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</si>
  <si>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</si>
  <si>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</si>
  <si>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</si>
  <si>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</si>
  <si>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</si>
  <si>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</si>
  <si>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</si>
  <si>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</si>
  <si>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</si>
  <si>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</si>
  <si>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</si>
  <si>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</si>
  <si>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</si>
  <si>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</si>
  <si>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</si>
  <si>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</si>
  <si>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</si>
  <si>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</si>
  <si>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</si>
  <si>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</si>
  <si>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</si>
  <si>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</si>
  <si>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</si>
  <si>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</si>
  <si>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</si>
  <si>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</si>
  <si>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</si>
  <si>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</si>
  <si>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</si>
  <si>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</si>
  <si>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</si>
  <si>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</si>
  <si>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</si>
  <si>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</si>
  <si>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</si>
  <si>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</si>
  <si>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</si>
  <si>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</si>
  <si>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</si>
  <si>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</si>
  <si>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</si>
  <si>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</si>
  <si>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</si>
  <si>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</si>
  <si>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</si>
  <si>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</si>
  <si>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</si>
  <si>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</si>
  <si>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</si>
  <si>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</si>
  <si>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</si>
  <si>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</si>
  <si>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</si>
  <si>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</si>
  <si>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</si>
  <si>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</si>
  <si>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</si>
  <si>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</si>
  <si>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</si>
  <si>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</si>
  <si>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</si>
  <si>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</si>
  <si>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</si>
  <si>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</si>
  <si>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</si>
  <si>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</si>
  <si>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</si>
  <si>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</si>
  <si>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</si>
  <si>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</si>
  <si>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</si>
  <si>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</si>
  <si>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</si>
  <si>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</si>
  <si>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</si>
  <si>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</si>
  <si>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</si>
  <si>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</si>
  <si>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</si>
  <si>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</si>
  <si>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</si>
  <si>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</si>
  <si>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</si>
  <si>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</si>
  <si>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</si>
  <si>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</si>
  <si>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</si>
  <si>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</si>
  <si>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</si>
  <si>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</si>
  <si>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</si>
  <si>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</si>
  <si>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</si>
  <si>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</si>
  <si>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</si>
  <si>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</si>
  <si>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</si>
  <si>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</si>
  <si>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</si>
  <si>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</si>
  <si>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</si>
  <si>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</si>
  <si>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</si>
  <si>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</si>
  <si>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</si>
  <si>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</si>
  <si>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</si>
  <si>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</si>
  <si>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</si>
  <si>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</si>
  <si>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</si>
  <si>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</si>
  <si>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</si>
  <si>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</si>
  <si>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</si>
  <si>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</si>
  <si>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</si>
  <si>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</si>
  <si>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</si>
  <si>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</si>
  <si>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</si>
  <si>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</si>
  <si>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</si>
  <si>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</si>
  <si>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</si>
  <si>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</si>
  <si>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</si>
  <si>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</si>
  <si>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</si>
  <si>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</si>
  <si>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</si>
  <si>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</si>
  <si>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</si>
  <si>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</si>
  <si>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</si>
  <si>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</si>
  <si>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</si>
  <si>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</si>
  <si>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</si>
  <si>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</si>
  <si>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</si>
  <si>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</si>
  <si>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</si>
  <si>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</si>
  <si>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</si>
  <si>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</si>
  <si>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</si>
  <si>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</si>
  <si>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</si>
  <si>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</si>
  <si>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</si>
  <si>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</si>
  <si>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</si>
  <si>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</si>
  <si>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</si>
  <si>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</si>
  <si>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</si>
  <si>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</si>
  <si>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</si>
  <si>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</si>
  <si>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</si>
  <si>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</si>
  <si>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</si>
  <si>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</si>
  <si>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</si>
  <si>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</si>
  <si>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</si>
  <si>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</si>
  <si>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</si>
  <si>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</si>
  <si>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</si>
  <si>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</si>
  <si>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</si>
  <si>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</si>
  <si>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</si>
  <si>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</si>
  <si>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</si>
  <si>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</si>
  <si>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</si>
  <si>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</si>
  <si>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</si>
  <si>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</si>
  <si>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</si>
  <si>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</si>
  <si>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</si>
  <si>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</si>
  <si>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</si>
  <si>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</si>
  <si>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</si>
  <si>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</si>
  <si>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</si>
  <si>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</si>
  <si>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</si>
  <si>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</si>
  <si>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</si>
  <si>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</si>
  <si>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</si>
  <si>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</si>
  <si>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</si>
  <si>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</si>
  <si>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</si>
  <si>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</si>
  <si>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</si>
  <si>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</si>
  <si>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</si>
  <si>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</si>
  <si>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</si>
  <si>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</si>
  <si>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</si>
  <si>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</si>
  <si>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</si>
  <si>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</si>
  <si>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</si>
  <si>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</si>
  <si>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</si>
  <si>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</si>
  <si>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</si>
  <si>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</si>
  <si>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</si>
  <si>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</si>
  <si>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</si>
  <si>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</si>
  <si>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</si>
  <si>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</si>
  <si>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</si>
  <si>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</si>
  <si>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</si>
  <si>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</si>
  <si>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</si>
  <si>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</si>
  <si>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</si>
  <si>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</si>
  <si>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</si>
  <si>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</si>
  <si>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</si>
  <si>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</si>
  <si>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</si>
  <si>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</si>
  <si>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</si>
  <si>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</si>
  <si>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</si>
  <si>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</si>
  <si>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</si>
  <si>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</si>
  <si>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</si>
  <si>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</si>
  <si>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</si>
  <si>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</si>
  <si>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</si>
  <si>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</si>
  <si>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</si>
  <si>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</si>
  <si>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</si>
  <si>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</si>
  <si>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</si>
  <si>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</si>
  <si>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</si>
  <si>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</si>
  <si>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</si>
  <si>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</si>
  <si>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</si>
  <si>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</si>
  <si>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</si>
  <si>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</si>
  <si>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</si>
  <si>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</si>
  <si>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</si>
  <si>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</si>
  <si>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</si>
  <si>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</si>
  <si>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</si>
  <si>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</si>
  <si>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</si>
  <si>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</si>
  <si>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</si>
  <si>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</si>
  <si>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</si>
  <si>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</si>
  <si>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</si>
  <si>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</si>
  <si>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</si>
  <si>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</si>
  <si>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</si>
  <si>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</si>
  <si>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</si>
  <si>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</si>
  <si>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</si>
  <si>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</si>
  <si>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</si>
  <si>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</si>
  <si>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</si>
  <si>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</si>
  <si>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</si>
  <si>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</si>
  <si>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</si>
  <si>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</si>
  <si>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</si>
  <si>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</si>
  <si>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</si>
  <si>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</si>
  <si>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</si>
  <si>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UNIVERSIDAD TECNOLOGICA DEL NORTE DE GUANAJUATO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</si>
  <si>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</si>
  <si>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</si>
  <si>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</si>
  <si>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</si>
  <si>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</si>
  <si>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COMPENSACIONES</t>
  </si>
  <si>
    <t>SUELDOS Y SALARIOS - INDEMNIZACIONES</t>
  </si>
  <si>
    <t>SUELDOS Y SALARIOS - PRESTACIONES Y HABERES DE RETIRO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</si>
  <si>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</si>
  <si>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</si>
  <si>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</si>
  <si>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</si>
  <si>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</si>
  <si>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</si>
  <si>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</si>
  <si>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</si>
  <si>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</si>
  <si>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</si>
  <si>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</si>
  <si>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</si>
  <si>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</si>
  <si>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PRODUCTOS ALIMENTICIOS PARA PERSONAS</t>
  </si>
  <si>
    <t>COMPRA DE BIENES Y SERVICIOS - PRODUCTOS ALIMENTICIOS, AGROPECUARIOS Y FORESTALES</t>
  </si>
  <si>
    <t>COMPRA DE BIENES Y SERVICIOS - PRODUCTOS DE PAPEL, CARTON E IMPRESOS ADQUIRIDOS C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</si>
  <si>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</si>
  <si>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</si>
  <si>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</si>
  <si>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</si>
  <si>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</si>
  <si>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</si>
  <si>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</si>
  <si>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</si>
  <si>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</si>
  <si>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</si>
  <si>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</si>
  <si>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</si>
  <si>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</si>
  <si>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</si>
  <si>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</si>
  <si>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</si>
  <si>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</si>
  <si>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</si>
  <si>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</si>
  <si>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</si>
  <si>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</si>
  <si>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</si>
  <si>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</si>
  <si>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</si>
  <si>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</si>
  <si>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</si>
  <si>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</si>
  <si>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</si>
  <si>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</si>
  <si>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</si>
  <si>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</si>
  <si>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</si>
  <si>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</si>
  <si>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</si>
  <si>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</si>
  <si>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</si>
  <si>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</si>
  <si>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</si>
  <si>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</si>
  <si>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</si>
  <si>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</si>
  <si>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</si>
  <si>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</si>
  <si>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</si>
  <si>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</si>
  <si>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</si>
  <si>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</si>
  <si>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</si>
  <si>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</si>
  <si>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</si>
  <si>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</si>
  <si>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</si>
  <si>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</si>
  <si>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</si>
  <si>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</si>
  <si>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</si>
  <si>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RADIO, TELEVISION Y OTROS MEDIOS DE M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</si>
  <si>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</si>
  <si>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</si>
  <si>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</si>
  <si>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</si>
  <si>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</si>
  <si>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</si>
  <si>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</si>
  <si>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</si>
  <si>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</si>
  <si>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</si>
  <si>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</si>
  <si>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</si>
  <si>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</si>
  <si>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</si>
  <si>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</si>
  <si>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</si>
  <si>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</si>
  <si>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</si>
  <si>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</si>
  <si>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</si>
  <si>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</si>
  <si>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</si>
  <si>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</si>
  <si>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</si>
  <si>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</si>
  <si>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</si>
  <si>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</si>
  <si>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</si>
  <si>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OTROS ACTIVOS FIJOS INTANGIBLES - OTROS ACTIVOS INTANGIBLES</t>
  </si>
  <si>
    <t>OTROS PASIVOS - OTRAS EROGACIONES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</si>
</sst>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2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588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3</v>
      </c>
      <c r="C7" s="73" t="s">
        <v>4</v>
      </c>
      <c r="D7" s="75" t="s">
        <v>5</v>
      </c>
      <c r="E7" s="76"/>
      <c r="F7" s="76"/>
      <c r="G7" s="76"/>
      <c r="H7" s="76"/>
      <c r="I7" s="76"/>
      <c r="J7" s="77"/>
      <c r="K7" s="76" t="s">
        <v>6</v>
      </c>
    </row>
    <row r="8" spans="1:11" ht="25.5" x14ac:dyDescent="0.2">
      <c r="B8" s="71"/>
      <c r="C8" s="74"/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7" t="s">
        <v>13</v>
      </c>
      <c r="K8" s="78"/>
    </row>
    <row r="9" spans="1:11" s="12" customFormat="1" ht="15" customHeight="1" x14ac:dyDescent="0.2">
      <c r="A9" s="60"/>
      <c r="B9" s="8">
        <v>2</v>
      </c>
      <c r="C9" s="9" t="s">
        <v>16</v>
      </c>
      <c r="D9" s="10">
        <f>+D10+D71</f>
        <v>86905691.50999999</v>
      </c>
      <c r="E9" s="10">
        <f t="shared" ref="E9:J9" si="0">+E10+E71</f>
        <v>828705</v>
      </c>
      <c r="F9" s="10">
        <f t="shared" si="0"/>
        <v>87734396.50999999</v>
      </c>
      <c r="G9" s="10">
        <f t="shared" si="0"/>
        <v>0</v>
      </c>
      <c r="H9" s="10">
        <f t="shared" si="0"/>
        <v>17157354.140000001</v>
      </c>
      <c r="I9" s="10">
        <f t="shared" si="0"/>
        <v>17157354.140000001</v>
      </c>
      <c r="J9" s="11">
        <f t="shared" si="0"/>
        <v>17157354.140000001</v>
      </c>
      <c r="K9" s="10">
        <f>+F9-H9</f>
        <v>70577042.36999999</v>
      </c>
    </row>
    <row r="10" spans="1:11" s="12" customFormat="1" ht="15" customHeight="1" x14ac:dyDescent="0.2">
      <c r="A10" s="60"/>
      <c r="B10" s="8">
        <v>2.1</v>
      </c>
      <c r="C10" s="9" t="s">
        <v>17</v>
      </c>
      <c r="D10" s="10">
        <f>+D11+D21+D22+D29+D36+D64+D65+D66</f>
        <v>86175691.50999999</v>
      </c>
      <c r="E10" s="10">
        <f t="shared" ref="E10:J10" si="1">+E11+E21+E22+E29+E36+E64+E65+E66</f>
        <v>10881</v>
      </c>
      <c r="F10" s="10">
        <f t="shared" si="1"/>
        <v>86186572.50999999</v>
      </c>
      <c r="G10" s="10">
        <f t="shared" si="1"/>
        <v>0</v>
      </c>
      <c r="H10" s="10">
        <f t="shared" si="1"/>
        <v>16343430.140000001</v>
      </c>
      <c r="I10" s="10">
        <f t="shared" si="1"/>
        <v>16343430.140000001</v>
      </c>
      <c r="J10" s="11">
        <f t="shared" si="1"/>
        <v>16343430.140000001</v>
      </c>
      <c r="K10" s="10">
        <f t="shared" ref="K10:K73" si="2">+F10-H10</f>
        <v>69843142.36999999</v>
      </c>
    </row>
    <row r="11" spans="1:11" ht="15" customHeight="1" x14ac:dyDescent="0.2">
      <c r="A11" s="60"/>
      <c r="B11" s="13" t="s">
        <v>18</v>
      </c>
      <c r="C11" s="14" t="s">
        <v>19</v>
      </c>
      <c r="D11" s="15">
        <f>+D12+D16+D17+D18+D19+D20</f>
        <v>81607893.189999998</v>
      </c>
      <c r="E11" s="15">
        <f t="shared" ref="E11:J11" si="3">+E12+E16+E17+E18+E19+E20</f>
        <v>10881</v>
      </c>
      <c r="F11" s="15">
        <f t="shared" si="3"/>
        <v>81618774.189999998</v>
      </c>
      <c r="G11" s="15">
        <f t="shared" si="3"/>
        <v>0</v>
      </c>
      <c r="H11" s="15">
        <f t="shared" si="3"/>
        <v>16224444.140000001</v>
      </c>
      <c r="I11" s="15">
        <f t="shared" si="3"/>
        <v>16224444.140000001</v>
      </c>
      <c r="J11" s="16">
        <f t="shared" si="3"/>
        <v>16224444.140000001</v>
      </c>
      <c r="K11" s="15">
        <f t="shared" si="2"/>
        <v>65394330.049999997</v>
      </c>
    </row>
    <row r="12" spans="1:11" ht="15" customHeight="1" x14ac:dyDescent="0.2">
      <c r="A12" s="60"/>
      <c r="B12" s="17" t="s">
        <v>20</v>
      </c>
      <c r="C12" s="18" t="s">
        <v>21</v>
      </c>
      <c r="D12" s="19">
        <f t="shared" ref="D12:J12" si="4">SUM(D13:D15)</f>
        <v>65330490.039999999</v>
      </c>
      <c r="E12" s="19">
        <f t="shared" si="4"/>
        <v>0</v>
      </c>
      <c r="F12" s="19">
        <f t="shared" si="4"/>
        <v>65330490.039999999</v>
      </c>
      <c r="G12" s="19">
        <f t="shared" si="4"/>
        <v>0</v>
      </c>
      <c r="H12" s="19">
        <f t="shared" si="4"/>
        <v>13931267.030000001</v>
      </c>
      <c r="I12" s="19">
        <f t="shared" si="4"/>
        <v>13931267.030000001</v>
      </c>
      <c r="J12" s="20">
        <f t="shared" si="4"/>
        <v>13931267.030000001</v>
      </c>
      <c r="K12" s="19">
        <f t="shared" si="2"/>
        <v>51399223.009999998</v>
      </c>
    </row>
    <row r="13" spans="1:11" ht="15" customHeight="1" x14ac:dyDescent="0.2">
      <c r="A13" s="60">
        <v>21111</v>
      </c>
      <c r="B13" s="21" t="s">
        <v>22</v>
      </c>
      <c r="C13" s="22" t="s">
        <v>23</v>
      </c>
      <c r="D13" s="23">
        <v>55953992.039999999</v>
      </c>
      <c r="E13" s="23">
        <v>0</v>
      </c>
      <c r="F13" s="24">
        <f>+D13+E13</f>
        <v>55953992.039999999</v>
      </c>
      <c r="G13" s="23">
        <v>0</v>
      </c>
      <c r="H13" s="23">
        <v>11201922.66</v>
      </c>
      <c r="I13" s="23">
        <v>11201922.66</v>
      </c>
      <c r="J13" s="25">
        <v>11201922.66</v>
      </c>
      <c r="K13" s="19">
        <f t="shared" si="2"/>
        <v>44752069.379999995</v>
      </c>
    </row>
    <row r="14" spans="1:11" ht="15" customHeight="1" x14ac:dyDescent="0.2">
      <c r="A14" s="60">
        <v>21112</v>
      </c>
      <c r="B14" s="21" t="s">
        <v>24</v>
      </c>
      <c r="C14" s="22" t="s">
        <v>25</v>
      </c>
      <c r="D14" s="23">
        <v>8541790</v>
      </c>
      <c r="E14" s="23">
        <v>0</v>
      </c>
      <c r="F14" s="24">
        <f t="shared" ref="F14:F21" si="5">+D14+E14</f>
        <v>8541790</v>
      </c>
      <c r="G14" s="23">
        <v>0</v>
      </c>
      <c r="H14" s="23">
        <v>2528997.14</v>
      </c>
      <c r="I14" s="23">
        <v>2528997.14</v>
      </c>
      <c r="J14" s="25">
        <v>2528997.14</v>
      </c>
      <c r="K14" s="19">
        <f t="shared" si="2"/>
        <v>6012792.8599999994</v>
      </c>
    </row>
    <row r="15" spans="1:11" ht="15" customHeight="1" x14ac:dyDescent="0.2">
      <c r="A15" s="60">
        <v>21113</v>
      </c>
      <c r="B15" s="21" t="s">
        <v>26</v>
      </c>
      <c r="C15" s="22" t="s">
        <v>27</v>
      </c>
      <c r="D15" s="23">
        <v>834708</v>
      </c>
      <c r="E15" s="23">
        <v>0</v>
      </c>
      <c r="F15" s="24">
        <f t="shared" si="5"/>
        <v>834708</v>
      </c>
      <c r="G15" s="23">
        <v>0</v>
      </c>
      <c r="H15" s="23">
        <v>200347.23</v>
      </c>
      <c r="I15" s="23">
        <v>200347.23</v>
      </c>
      <c r="J15" s="25">
        <v>200347.23</v>
      </c>
      <c r="K15" s="19">
        <f t="shared" si="2"/>
        <v>634360.77</v>
      </c>
    </row>
    <row r="16" spans="1:11" ht="17.25" customHeight="1" x14ac:dyDescent="0.2">
      <c r="A16" s="60">
        <v>2112</v>
      </c>
      <c r="B16" s="21" t="s">
        <v>28</v>
      </c>
      <c r="C16" s="22" t="s">
        <v>29</v>
      </c>
      <c r="D16" s="23">
        <v>16277403.15</v>
      </c>
      <c r="E16" s="23">
        <v>10881</v>
      </c>
      <c r="F16" s="24">
        <f t="shared" si="5"/>
        <v>16288284.15</v>
      </c>
      <c r="G16" s="23">
        <v>0</v>
      </c>
      <c r="H16" s="23">
        <v>2293177.11</v>
      </c>
      <c r="I16" s="23">
        <v>2293177.11</v>
      </c>
      <c r="J16" s="25">
        <v>2293177.11</v>
      </c>
      <c r="K16" s="19">
        <f t="shared" si="2"/>
        <v>13995107.040000001</v>
      </c>
    </row>
    <row r="17" spans="1:11" ht="15" customHeight="1" x14ac:dyDescent="0.2">
      <c r="A17" s="60">
        <v>2113</v>
      </c>
      <c r="B17" s="21" t="s">
        <v>30</v>
      </c>
      <c r="C17" s="22" t="s">
        <v>31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32</v>
      </c>
      <c r="C18" s="22" t="s">
        <v>33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34</v>
      </c>
      <c r="C19" s="22" t="s">
        <v>35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36</v>
      </c>
      <c r="C20" s="22" t="s">
        <v>37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38</v>
      </c>
      <c r="C21" s="14" t="s">
        <v>39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40</v>
      </c>
      <c r="C22" s="14" t="s">
        <v>41</v>
      </c>
      <c r="D22" s="15">
        <f>+D23+D26</f>
        <v>0</v>
      </c>
      <c r="E22" s="15">
        <f t="shared" ref="E22:J22" si="6">+E23+E26</f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6">
        <f t="shared" si="6"/>
        <v>0</v>
      </c>
      <c r="K22" s="15">
        <f t="shared" si="2"/>
        <v>0</v>
      </c>
    </row>
    <row r="23" spans="1:11" ht="15" customHeight="1" x14ac:dyDescent="0.2">
      <c r="A23" s="60"/>
      <c r="B23" s="27" t="s">
        <v>42</v>
      </c>
      <c r="C23" s="28" t="s">
        <v>43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44</v>
      </c>
      <c r="C24" s="22" t="s">
        <v>45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46</v>
      </c>
      <c r="C25" s="22" t="s">
        <v>47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48</v>
      </c>
      <c r="C26" s="28" t="s">
        <v>49</v>
      </c>
      <c r="D26" s="29">
        <f>SUM(D27:D28)</f>
        <v>0</v>
      </c>
      <c r="E26" s="29">
        <f t="shared" ref="E26:J26" si="8">SUM(E27:E28)</f>
        <v>0</v>
      </c>
      <c r="F26" s="26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30">
        <f t="shared" si="8"/>
        <v>0</v>
      </c>
      <c r="K26" s="26">
        <f t="shared" si="2"/>
        <v>0</v>
      </c>
    </row>
    <row r="27" spans="1:11" ht="15" customHeight="1" x14ac:dyDescent="0.2">
      <c r="A27" s="60">
        <v>21321</v>
      </c>
      <c r="B27" s="21" t="s">
        <v>50</v>
      </c>
      <c r="C27" s="22" t="s">
        <v>51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52</v>
      </c>
      <c r="C28" s="22" t="s">
        <v>53</v>
      </c>
      <c r="D28" s="23"/>
      <c r="E28" s="23"/>
      <c r="F28" s="24">
        <f>+D28+E28</f>
        <v>0</v>
      </c>
      <c r="G28" s="23"/>
      <c r="H28" s="23"/>
      <c r="I28" s="23"/>
      <c r="J28" s="25"/>
      <c r="K28" s="24">
        <f t="shared" si="2"/>
        <v>0</v>
      </c>
    </row>
    <row r="29" spans="1:11" ht="15" customHeight="1" x14ac:dyDescent="0.2">
      <c r="A29" s="60"/>
      <c r="B29" s="13" t="s">
        <v>54</v>
      </c>
      <c r="C29" s="14" t="s">
        <v>55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56</v>
      </c>
      <c r="C30" s="14" t="s">
        <v>57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58</v>
      </c>
      <c r="C31" s="22" t="s">
        <v>59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60</v>
      </c>
      <c r="C32" s="22" t="s">
        <v>61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62</v>
      </c>
      <c r="C33" s="14" t="s">
        <v>63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64</v>
      </c>
      <c r="C34" s="22" t="s">
        <v>65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66</v>
      </c>
      <c r="C35" s="22" t="s">
        <v>61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67</v>
      </c>
      <c r="C36" s="14" t="s">
        <v>68</v>
      </c>
      <c r="D36" s="15">
        <f>+D37+D45+D60</f>
        <v>4567798.32</v>
      </c>
      <c r="E36" s="15">
        <f t="shared" ref="E36:J36" si="12">+E37+E45+E60</f>
        <v>0</v>
      </c>
      <c r="F36" s="15">
        <f t="shared" si="12"/>
        <v>4567798.32</v>
      </c>
      <c r="G36" s="15">
        <f t="shared" si="12"/>
        <v>0</v>
      </c>
      <c r="H36" s="15">
        <f t="shared" si="12"/>
        <v>118986</v>
      </c>
      <c r="I36" s="15">
        <f t="shared" si="12"/>
        <v>118986</v>
      </c>
      <c r="J36" s="16">
        <f t="shared" si="12"/>
        <v>118986</v>
      </c>
      <c r="K36" s="15">
        <f t="shared" si="2"/>
        <v>4448812.32</v>
      </c>
    </row>
    <row r="37" spans="1:11" ht="15" customHeight="1" x14ac:dyDescent="0.2">
      <c r="A37" s="60"/>
      <c r="B37" s="13" t="s">
        <v>69</v>
      </c>
      <c r="C37" s="14" t="s">
        <v>70</v>
      </c>
      <c r="D37" s="26">
        <f>SUM(D38:D44)</f>
        <v>1159000</v>
      </c>
      <c r="E37" s="26">
        <f t="shared" ref="E37:J37" si="13">SUM(E38:E44)</f>
        <v>0</v>
      </c>
      <c r="F37" s="26">
        <f t="shared" si="13"/>
        <v>1159000</v>
      </c>
      <c r="G37" s="26">
        <f t="shared" si="13"/>
        <v>0</v>
      </c>
      <c r="H37" s="26">
        <f t="shared" si="13"/>
        <v>118986</v>
      </c>
      <c r="I37" s="26">
        <f t="shared" si="13"/>
        <v>118986</v>
      </c>
      <c r="J37" s="31">
        <f t="shared" si="13"/>
        <v>118986</v>
      </c>
      <c r="K37" s="26">
        <f t="shared" si="2"/>
        <v>1040014</v>
      </c>
    </row>
    <row r="38" spans="1:11" ht="15" customHeight="1" x14ac:dyDescent="0.2">
      <c r="A38" s="60">
        <v>21511</v>
      </c>
      <c r="B38" s="21" t="s">
        <v>71</v>
      </c>
      <c r="C38" s="22" t="s">
        <v>72</v>
      </c>
      <c r="D38" s="23">
        <v>0</v>
      </c>
      <c r="E38" s="23">
        <v>0</v>
      </c>
      <c r="F38" s="24">
        <f>+D38+E38</f>
        <v>0</v>
      </c>
      <c r="G38" s="23">
        <v>0</v>
      </c>
      <c r="H38" s="23">
        <v>0</v>
      </c>
      <c r="I38" s="23">
        <v>0</v>
      </c>
      <c r="J38" s="25">
        <v>0</v>
      </c>
      <c r="K38" s="24">
        <f t="shared" si="2"/>
        <v>0</v>
      </c>
    </row>
    <row r="39" spans="1:11" ht="15" customHeight="1" x14ac:dyDescent="0.2">
      <c r="A39" s="60">
        <v>21512</v>
      </c>
      <c r="B39" s="21" t="s">
        <v>73</v>
      </c>
      <c r="C39" s="22" t="s">
        <v>74</v>
      </c>
      <c r="D39" s="23">
        <v>1159000</v>
      </c>
      <c r="E39" s="23">
        <v>0</v>
      </c>
      <c r="F39" s="24">
        <f t="shared" ref="F39:F44" si="14">+D39+E39</f>
        <v>1159000</v>
      </c>
      <c r="G39" s="23">
        <v>0</v>
      </c>
      <c r="H39" s="23">
        <v>118986</v>
      </c>
      <c r="I39" s="23">
        <v>118986</v>
      </c>
      <c r="J39" s="25">
        <v>118986</v>
      </c>
      <c r="K39" s="24">
        <f t="shared" si="2"/>
        <v>1040014</v>
      </c>
    </row>
    <row r="40" spans="1:11" ht="15" customHeight="1" x14ac:dyDescent="0.2">
      <c r="A40" s="60">
        <v>21513</v>
      </c>
      <c r="B40" s="21" t="s">
        <v>75</v>
      </c>
      <c r="C40" s="22" t="s">
        <v>76</v>
      </c>
      <c r="D40" s="23"/>
      <c r="E40" s="23"/>
      <c r="F40" s="24">
        <f t="shared" si="14"/>
        <v>0</v>
      </c>
      <c r="G40" s="23"/>
      <c r="H40" s="23"/>
      <c r="I40" s="23"/>
      <c r="J40" s="25"/>
      <c r="K40" s="24">
        <f t="shared" si="2"/>
        <v>0</v>
      </c>
    </row>
    <row r="41" spans="1:11" ht="15" customHeight="1" x14ac:dyDescent="0.2">
      <c r="A41" s="60">
        <v>21514</v>
      </c>
      <c r="B41" s="21" t="s">
        <v>77</v>
      </c>
      <c r="C41" s="32" t="s">
        <v>78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79</v>
      </c>
      <c r="C42" s="32" t="s">
        <v>80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81</v>
      </c>
      <c r="C43" s="32" t="s">
        <v>82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83</v>
      </c>
      <c r="C44" s="32" t="s">
        <v>84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85</v>
      </c>
      <c r="C45" s="14" t="s">
        <v>86</v>
      </c>
      <c r="D45" s="15">
        <f>+D46+D51+D58</f>
        <v>3408798.32</v>
      </c>
      <c r="E45" s="15">
        <f t="shared" ref="E45:J45" si="15">+E46+E51+E58</f>
        <v>0</v>
      </c>
      <c r="F45" s="15">
        <f t="shared" si="15"/>
        <v>3408798.32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3408798.32</v>
      </c>
    </row>
    <row r="46" spans="1:11" ht="15" customHeight="1" x14ac:dyDescent="0.2">
      <c r="A46" s="60"/>
      <c r="B46" s="33" t="s">
        <v>87</v>
      </c>
      <c r="C46" s="34" t="s">
        <v>88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89</v>
      </c>
      <c r="C47" s="32" t="s">
        <v>90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91</v>
      </c>
      <c r="C48" s="32" t="s">
        <v>92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93</v>
      </c>
      <c r="C49" s="32" t="s">
        <v>94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95</v>
      </c>
      <c r="C50" s="32" t="s">
        <v>96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97</v>
      </c>
      <c r="C51" s="34" t="s">
        <v>98</v>
      </c>
      <c r="D51" s="35">
        <f>SUM(D52:D57)</f>
        <v>3408798.32</v>
      </c>
      <c r="E51" s="35">
        <f t="shared" ref="E51:J51" si="18">SUM(E52:E57)</f>
        <v>0</v>
      </c>
      <c r="F51" s="35">
        <f t="shared" si="18"/>
        <v>3408798.32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3408798.32</v>
      </c>
    </row>
    <row r="52" spans="1:11" ht="15" customHeight="1" x14ac:dyDescent="0.2">
      <c r="A52" s="60">
        <v>215221</v>
      </c>
      <c r="B52" s="37" t="s">
        <v>99</v>
      </c>
      <c r="C52" s="32" t="s">
        <v>90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100</v>
      </c>
      <c r="C53" s="32" t="s">
        <v>92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101</v>
      </c>
      <c r="C54" s="32" t="s">
        <v>94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102</v>
      </c>
      <c r="C55" s="32" t="s">
        <v>96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103</v>
      </c>
      <c r="C56" s="32" t="s">
        <v>104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105</v>
      </c>
      <c r="C57" s="32" t="s">
        <v>106</v>
      </c>
      <c r="D57" s="38">
        <v>3408798.32</v>
      </c>
      <c r="E57" s="38">
        <v>0</v>
      </c>
      <c r="F57" s="39">
        <f t="shared" si="19"/>
        <v>3408798.32</v>
      </c>
      <c r="G57" s="38">
        <v>0</v>
      </c>
      <c r="H57" s="38">
        <v>0</v>
      </c>
      <c r="I57" s="38">
        <v>0</v>
      </c>
      <c r="J57" s="40">
        <v>0</v>
      </c>
      <c r="K57" s="39">
        <f t="shared" si="2"/>
        <v>3408798.32</v>
      </c>
    </row>
    <row r="58" spans="1:11" ht="15" customHeight="1" x14ac:dyDescent="0.2">
      <c r="A58" s="60"/>
      <c r="B58" s="33" t="s">
        <v>107</v>
      </c>
      <c r="C58" s="34" t="s">
        <v>108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109</v>
      </c>
      <c r="C59" s="32" t="s">
        <v>110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111</v>
      </c>
      <c r="C60" s="14" t="s">
        <v>112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113</v>
      </c>
      <c r="C61" s="22" t="s">
        <v>114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115</v>
      </c>
      <c r="C62" s="22" t="s">
        <v>116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117</v>
      </c>
      <c r="C63" s="22" t="s">
        <v>118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119</v>
      </c>
      <c r="C64" s="14" t="s">
        <v>120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121</v>
      </c>
      <c r="C65" s="14" t="s">
        <v>122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123</v>
      </c>
      <c r="C66" s="14" t="s">
        <v>124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125</v>
      </c>
      <c r="C67" s="22" t="s">
        <v>126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127</v>
      </c>
      <c r="C68" s="22" t="s">
        <v>128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129</v>
      </c>
      <c r="C69" s="22" t="s">
        <v>130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131</v>
      </c>
      <c r="C70" s="22" t="s">
        <v>132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133</v>
      </c>
      <c r="D71" s="10">
        <f>+D72+D73+D92+D100+D104+D116+D135</f>
        <v>730000</v>
      </c>
      <c r="E71" s="10">
        <f t="shared" ref="E71:J71" si="25">+E72+E73+E92+E100+E104+E116+E135</f>
        <v>817824</v>
      </c>
      <c r="F71" s="10">
        <f t="shared" si="25"/>
        <v>1547824</v>
      </c>
      <c r="G71" s="10">
        <f t="shared" si="25"/>
        <v>0</v>
      </c>
      <c r="H71" s="10">
        <f t="shared" si="25"/>
        <v>813924</v>
      </c>
      <c r="I71" s="10">
        <f t="shared" si="25"/>
        <v>813924</v>
      </c>
      <c r="J71" s="11">
        <f t="shared" si="25"/>
        <v>813924</v>
      </c>
      <c r="K71" s="10">
        <f t="shared" si="2"/>
        <v>733900</v>
      </c>
    </row>
    <row r="72" spans="1:11" ht="15" customHeight="1" x14ac:dyDescent="0.2">
      <c r="A72" s="60">
        <v>221</v>
      </c>
      <c r="B72" s="13" t="s">
        <v>134</v>
      </c>
      <c r="C72" s="14" t="s">
        <v>135</v>
      </c>
      <c r="D72" s="41"/>
      <c r="E72" s="41"/>
      <c r="F72" s="15">
        <f>+D72+E72</f>
        <v>0</v>
      </c>
      <c r="G72" s="41"/>
      <c r="H72" s="41"/>
      <c r="I72" s="41"/>
      <c r="J72" s="42"/>
      <c r="K72" s="15">
        <f t="shared" si="2"/>
        <v>0</v>
      </c>
    </row>
    <row r="73" spans="1:11" ht="15" customHeight="1" x14ac:dyDescent="0.2">
      <c r="A73" s="60"/>
      <c r="B73" s="13" t="s">
        <v>136</v>
      </c>
      <c r="C73" s="14" t="s">
        <v>137</v>
      </c>
      <c r="D73" s="15">
        <f>+D74+D78+D83+D86</f>
        <v>730000</v>
      </c>
      <c r="E73" s="15">
        <f t="shared" ref="E73:J73" si="26">+E74+E78+E83+E86</f>
        <v>817824</v>
      </c>
      <c r="F73" s="15">
        <f t="shared" si="26"/>
        <v>1547824</v>
      </c>
      <c r="G73" s="15">
        <f t="shared" si="26"/>
        <v>0</v>
      </c>
      <c r="H73" s="15">
        <f t="shared" si="26"/>
        <v>813924</v>
      </c>
      <c r="I73" s="15">
        <f t="shared" si="26"/>
        <v>813924</v>
      </c>
      <c r="J73" s="16">
        <f t="shared" si="26"/>
        <v>813924</v>
      </c>
      <c r="K73" s="15">
        <f t="shared" si="2"/>
        <v>733900</v>
      </c>
    </row>
    <row r="74" spans="1:11" ht="15" customHeight="1" x14ac:dyDescent="0.2">
      <c r="A74" s="60"/>
      <c r="B74" s="17" t="s">
        <v>138</v>
      </c>
      <c r="C74" s="18" t="s">
        <v>139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140</v>
      </c>
      <c r="C75" s="22" t="s">
        <v>141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142</v>
      </c>
      <c r="C76" s="22" t="s">
        <v>143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144</v>
      </c>
      <c r="C77" s="22" t="s">
        <v>145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146</v>
      </c>
      <c r="C78" s="18" t="s">
        <v>147</v>
      </c>
      <c r="D78" s="19">
        <f>SUM(D79:D81)</f>
        <v>725000</v>
      </c>
      <c r="E78" s="19">
        <f t="shared" ref="E78:J78" si="30">SUM(E79:E81)</f>
        <v>817824</v>
      </c>
      <c r="F78" s="19">
        <f t="shared" si="30"/>
        <v>1542824</v>
      </c>
      <c r="G78" s="19">
        <f t="shared" si="30"/>
        <v>0</v>
      </c>
      <c r="H78" s="19">
        <f t="shared" si="30"/>
        <v>813924</v>
      </c>
      <c r="I78" s="19">
        <f t="shared" si="30"/>
        <v>813924</v>
      </c>
      <c r="J78" s="20">
        <f t="shared" si="30"/>
        <v>813924</v>
      </c>
      <c r="K78" s="19">
        <f t="shared" si="28"/>
        <v>728900</v>
      </c>
    </row>
    <row r="79" spans="1:11" ht="15" customHeight="1" x14ac:dyDescent="0.2">
      <c r="A79" s="60">
        <v>22221</v>
      </c>
      <c r="B79" s="21" t="s">
        <v>148</v>
      </c>
      <c r="C79" s="22" t="s">
        <v>149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150</v>
      </c>
      <c r="C80" s="22" t="s">
        <v>151</v>
      </c>
      <c r="D80" s="23">
        <v>330000</v>
      </c>
      <c r="E80" s="23">
        <v>563348</v>
      </c>
      <c r="F80" s="24">
        <f t="shared" ref="F80:F82" si="31">+D80+E80</f>
        <v>893348</v>
      </c>
      <c r="G80" s="23">
        <v>0</v>
      </c>
      <c r="H80" s="23">
        <v>559448</v>
      </c>
      <c r="I80" s="23">
        <v>559448</v>
      </c>
      <c r="J80" s="25">
        <v>559448</v>
      </c>
      <c r="K80" s="24">
        <f t="shared" si="28"/>
        <v>333900</v>
      </c>
    </row>
    <row r="81" spans="1:11" ht="15" customHeight="1" x14ac:dyDescent="0.2">
      <c r="A81" s="60">
        <v>22223</v>
      </c>
      <c r="B81" s="21" t="s">
        <v>152</v>
      </c>
      <c r="C81" s="22" t="s">
        <v>153</v>
      </c>
      <c r="D81" s="23">
        <v>395000</v>
      </c>
      <c r="E81" s="23">
        <v>254476</v>
      </c>
      <c r="F81" s="24">
        <f t="shared" si="31"/>
        <v>649476</v>
      </c>
      <c r="G81" s="23">
        <v>0</v>
      </c>
      <c r="H81" s="23">
        <v>254476</v>
      </c>
      <c r="I81" s="23">
        <v>254476</v>
      </c>
      <c r="J81" s="25">
        <v>254476</v>
      </c>
      <c r="K81" s="24">
        <f t="shared" si="28"/>
        <v>395000</v>
      </c>
    </row>
    <row r="82" spans="1:11" ht="15" customHeight="1" x14ac:dyDescent="0.2">
      <c r="A82" s="60">
        <v>2223</v>
      </c>
      <c r="B82" s="21" t="s">
        <v>154</v>
      </c>
      <c r="C82" s="22" t="s">
        <v>155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156</v>
      </c>
      <c r="C83" s="18" t="s">
        <v>157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158</v>
      </c>
      <c r="C84" s="22" t="s">
        <v>159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160</v>
      </c>
      <c r="C85" s="22" t="s">
        <v>161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162</v>
      </c>
      <c r="C86" s="18" t="s">
        <v>163</v>
      </c>
      <c r="D86" s="19">
        <f>SUM(D87:D91)</f>
        <v>5000</v>
      </c>
      <c r="E86" s="19">
        <f t="shared" ref="E86:J86" si="33">SUM(E87:E91)</f>
        <v>0</v>
      </c>
      <c r="F86" s="19">
        <f t="shared" si="33"/>
        <v>5000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5000</v>
      </c>
    </row>
    <row r="87" spans="1:11" ht="15" customHeight="1" x14ac:dyDescent="0.2">
      <c r="A87" s="60">
        <v>22251</v>
      </c>
      <c r="B87" s="21" t="s">
        <v>164</v>
      </c>
      <c r="C87" s="22" t="s">
        <v>165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166</v>
      </c>
      <c r="C88" s="22" t="s">
        <v>167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168</v>
      </c>
      <c r="C89" s="22" t="s">
        <v>169</v>
      </c>
      <c r="D89" s="23"/>
      <c r="E89" s="23"/>
      <c r="F89" s="24">
        <f t="shared" si="34"/>
        <v>0</v>
      </c>
      <c r="G89" s="23"/>
      <c r="H89" s="23"/>
      <c r="I89" s="23"/>
      <c r="J89" s="25"/>
      <c r="K89" s="24">
        <f t="shared" si="28"/>
        <v>0</v>
      </c>
    </row>
    <row r="90" spans="1:11" ht="15" customHeight="1" x14ac:dyDescent="0.2">
      <c r="A90" s="60">
        <v>22254</v>
      </c>
      <c r="B90" s="21" t="s">
        <v>170</v>
      </c>
      <c r="C90" s="22" t="s">
        <v>171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172</v>
      </c>
      <c r="C91" s="22" t="s">
        <v>173</v>
      </c>
      <c r="D91" s="23">
        <v>5000</v>
      </c>
      <c r="E91" s="23">
        <v>0</v>
      </c>
      <c r="F91" s="24">
        <f t="shared" si="34"/>
        <v>5000</v>
      </c>
      <c r="G91" s="23">
        <v>0</v>
      </c>
      <c r="H91" s="23">
        <v>0</v>
      </c>
      <c r="I91" s="23">
        <v>0</v>
      </c>
      <c r="J91" s="25">
        <v>0</v>
      </c>
      <c r="K91" s="24">
        <f t="shared" si="28"/>
        <v>5000</v>
      </c>
    </row>
    <row r="92" spans="1:11" ht="15" customHeight="1" x14ac:dyDescent="0.2">
      <c r="A92" s="60"/>
      <c r="B92" s="13" t="s">
        <v>174</v>
      </c>
      <c r="C92" s="14" t="s">
        <v>175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176</v>
      </c>
      <c r="C93" s="22" t="s">
        <v>177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178</v>
      </c>
      <c r="C94" s="22" t="s">
        <v>179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180</v>
      </c>
      <c r="C95" s="22" t="s">
        <v>181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182</v>
      </c>
      <c r="C96" s="22" t="s">
        <v>183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184</v>
      </c>
      <c r="C97" s="22" t="s">
        <v>185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186</v>
      </c>
      <c r="C98" s="22" t="s">
        <v>187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188</v>
      </c>
      <c r="C99" s="22" t="s">
        <v>189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190</v>
      </c>
      <c r="C100" s="14" t="s">
        <v>191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192</v>
      </c>
      <c r="C101" s="22" t="s">
        <v>193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194</v>
      </c>
      <c r="C102" s="22" t="s">
        <v>195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196</v>
      </c>
      <c r="C103" s="22" t="s">
        <v>197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198</v>
      </c>
      <c r="C104" s="14" t="s">
        <v>199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200</v>
      </c>
      <c r="C105" s="18" t="s">
        <v>201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202</v>
      </c>
      <c r="C106" s="22" t="s">
        <v>203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204</v>
      </c>
      <c r="C107" s="22" t="s">
        <v>205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206</v>
      </c>
      <c r="C108" s="22" t="s">
        <v>207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208</v>
      </c>
      <c r="C109" s="22" t="s">
        <v>209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210</v>
      </c>
      <c r="C110" s="22" t="s">
        <v>211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212</v>
      </c>
      <c r="C111" s="18" t="s">
        <v>213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214</v>
      </c>
      <c r="C112" s="22" t="s">
        <v>215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216</v>
      </c>
      <c r="C113" s="22" t="s">
        <v>217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218</v>
      </c>
      <c r="C114" s="22" t="s">
        <v>219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220</v>
      </c>
      <c r="C115" s="22" t="s">
        <v>221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222</v>
      </c>
      <c r="C116" s="14" t="s">
        <v>223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224</v>
      </c>
      <c r="C117" s="34" t="s">
        <v>70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225</v>
      </c>
      <c r="C118" s="32" t="s">
        <v>72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226</v>
      </c>
      <c r="C119" s="32" t="s">
        <v>76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227</v>
      </c>
      <c r="C120" s="32" t="s">
        <v>78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228</v>
      </c>
      <c r="C121" s="32" t="s">
        <v>80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229</v>
      </c>
      <c r="C122" s="34" t="s">
        <v>86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230</v>
      </c>
      <c r="C123" s="34" t="s">
        <v>88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589</v>
      </c>
      <c r="C124" s="32" t="s">
        <v>90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590</v>
      </c>
      <c r="C125" s="32" t="s">
        <v>231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591</v>
      </c>
      <c r="C126" s="32" t="s">
        <v>232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233</v>
      </c>
      <c r="C127" s="34" t="s">
        <v>98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234</v>
      </c>
      <c r="C128" s="32" t="s">
        <v>104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235</v>
      </c>
      <c r="C129" s="34" t="s">
        <v>108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236</v>
      </c>
      <c r="C130" s="32" t="s">
        <v>110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237</v>
      </c>
      <c r="C131" s="34" t="s">
        <v>112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238</v>
      </c>
      <c r="C132" s="22" t="s">
        <v>114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239</v>
      </c>
      <c r="C133" s="22" t="s">
        <v>116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240</v>
      </c>
      <c r="C134" s="22" t="s">
        <v>118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241</v>
      </c>
      <c r="C135" s="14" t="s">
        <v>242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243</v>
      </c>
      <c r="C136" s="18" t="s">
        <v>244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245</v>
      </c>
      <c r="C137" s="18" t="s">
        <v>246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247</v>
      </c>
      <c r="C138" s="22" t="s">
        <v>248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249</v>
      </c>
      <c r="C139" s="22" t="s">
        <v>250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251</v>
      </c>
      <c r="C140" s="18" t="s">
        <v>252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253</v>
      </c>
      <c r="C141" s="18" t="s">
        <v>254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255</v>
      </c>
      <c r="C142" s="18" t="s">
        <v>256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257</v>
      </c>
      <c r="C143" s="18" t="s">
        <v>258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259</v>
      </c>
      <c r="C144" s="18" t="s">
        <v>246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260</v>
      </c>
      <c r="C145" s="22" t="s">
        <v>248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261</v>
      </c>
      <c r="C146" s="22" t="s">
        <v>250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262</v>
      </c>
      <c r="C147" s="18" t="s">
        <v>252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263</v>
      </c>
      <c r="C148" s="18" t="s">
        <v>264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265</v>
      </c>
      <c r="C149" s="22" t="s">
        <v>246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266</v>
      </c>
      <c r="D150" s="10">
        <f>+D151+D245+D339</f>
        <v>1442144.49</v>
      </c>
      <c r="E150" s="10">
        <f t="shared" ref="E150:J150" si="63">+E151+E245+E339</f>
        <v>0</v>
      </c>
      <c r="F150" s="10">
        <f t="shared" si="63"/>
        <v>1442144.49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1442144.49</v>
      </c>
    </row>
    <row r="151" spans="1:11" ht="15" customHeight="1" x14ac:dyDescent="0.2">
      <c r="A151" s="60"/>
      <c r="B151" s="8">
        <v>3.1</v>
      </c>
      <c r="C151" s="9" t="s">
        <v>267</v>
      </c>
      <c r="D151" s="10">
        <f>+D152+D197+D244</f>
        <v>1442144.49</v>
      </c>
      <c r="E151" s="10">
        <f t="shared" ref="E151:J151" si="64">+E152+E197+E244</f>
        <v>0</v>
      </c>
      <c r="F151" s="10">
        <f t="shared" si="64"/>
        <v>1442144.49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1442144.49</v>
      </c>
    </row>
    <row r="152" spans="1:11" ht="15" customHeight="1" x14ac:dyDescent="0.2">
      <c r="A152" s="60"/>
      <c r="B152" s="13" t="s">
        <v>268</v>
      </c>
      <c r="C152" s="14" t="s">
        <v>269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270</v>
      </c>
      <c r="C153" s="14" t="s">
        <v>271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272</v>
      </c>
      <c r="C154" s="18" t="s">
        <v>273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274</v>
      </c>
      <c r="C155" s="22" t="s">
        <v>275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276</v>
      </c>
      <c r="C156" s="22" t="s">
        <v>277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278</v>
      </c>
      <c r="C157" s="22" t="s">
        <v>279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280</v>
      </c>
      <c r="C158" s="22" t="s">
        <v>281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282</v>
      </c>
      <c r="C159" s="22" t="s">
        <v>283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284</v>
      </c>
      <c r="C160" s="22" t="s">
        <v>285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286</v>
      </c>
      <c r="C161" s="22" t="s">
        <v>287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288</v>
      </c>
      <c r="C162" s="50" t="s">
        <v>289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290</v>
      </c>
      <c r="C163" s="22" t="s">
        <v>291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292</v>
      </c>
      <c r="C164" s="22" t="s">
        <v>293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294</v>
      </c>
      <c r="C165" s="22" t="s">
        <v>295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296</v>
      </c>
      <c r="C166" s="18" t="s">
        <v>297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298</v>
      </c>
      <c r="C167" s="22" t="s">
        <v>299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300</v>
      </c>
      <c r="C168" s="22" t="s">
        <v>301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302</v>
      </c>
      <c r="C169" s="22" t="s">
        <v>303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304</v>
      </c>
      <c r="C170" s="22" t="s">
        <v>305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306</v>
      </c>
      <c r="C171" s="18" t="s">
        <v>307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308</v>
      </c>
      <c r="C172" s="22" t="s">
        <v>309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310</v>
      </c>
      <c r="C173" s="18" t="s">
        <v>311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312</v>
      </c>
      <c r="C174" s="18" t="s">
        <v>313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314</v>
      </c>
      <c r="C175" s="22" t="s">
        <v>315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316</v>
      </c>
      <c r="C176" s="22" t="s">
        <v>317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318</v>
      </c>
      <c r="C177" s="22" t="s">
        <v>319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320</v>
      </c>
      <c r="C178" s="22" t="s">
        <v>321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322</v>
      </c>
      <c r="C179" s="22" t="s">
        <v>323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324</v>
      </c>
      <c r="C180" s="22" t="s">
        <v>325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326</v>
      </c>
      <c r="C181" s="14" t="s">
        <v>327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328</v>
      </c>
      <c r="C182" s="14" t="s">
        <v>329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330</v>
      </c>
      <c r="C183" s="18" t="s">
        <v>331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332</v>
      </c>
      <c r="C184" s="22" t="s">
        <v>333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334</v>
      </c>
      <c r="C185" s="22" t="s">
        <v>335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336</v>
      </c>
      <c r="C186" s="18" t="s">
        <v>337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338</v>
      </c>
      <c r="C187" s="18" t="s">
        <v>339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340</v>
      </c>
      <c r="C188" s="18" t="s">
        <v>341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342</v>
      </c>
      <c r="C189" s="22" t="s">
        <v>333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343</v>
      </c>
      <c r="C190" s="22" t="s">
        <v>335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344</v>
      </c>
      <c r="C191" s="14" t="s">
        <v>345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346</v>
      </c>
      <c r="C192" s="22" t="s">
        <v>347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348</v>
      </c>
      <c r="C193" s="22" t="s">
        <v>349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350</v>
      </c>
      <c r="C194" s="22" t="s">
        <v>309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351</v>
      </c>
      <c r="C195" s="22" t="s">
        <v>352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353</v>
      </c>
      <c r="C196" s="22" t="s">
        <v>354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355</v>
      </c>
      <c r="C197" s="14" t="s">
        <v>356</v>
      </c>
      <c r="D197" s="15">
        <f>+D198+D226</f>
        <v>1442144.49</v>
      </c>
      <c r="E197" s="15">
        <f t="shared" ref="E197:J197" si="82">+E198+E226</f>
        <v>0</v>
      </c>
      <c r="F197" s="15">
        <f t="shared" si="82"/>
        <v>1442144.49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1442144.49</v>
      </c>
    </row>
    <row r="198" spans="1:11" ht="15" customHeight="1" x14ac:dyDescent="0.2">
      <c r="A198" s="60"/>
      <c r="B198" s="13" t="s">
        <v>357</v>
      </c>
      <c r="C198" s="14" t="s">
        <v>358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359</v>
      </c>
      <c r="C199" s="18" t="s">
        <v>360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361</v>
      </c>
      <c r="C200" s="22" t="s">
        <v>362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363</v>
      </c>
      <c r="C201" s="22" t="s">
        <v>364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365</v>
      </c>
      <c r="C202" s="22" t="s">
        <v>366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367</v>
      </c>
      <c r="C203" s="22" t="s">
        <v>368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369</v>
      </c>
      <c r="C204" s="22" t="s">
        <v>370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371</v>
      </c>
      <c r="C205" s="22" t="s">
        <v>372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373</v>
      </c>
      <c r="C206" s="22" t="s">
        <v>374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375</v>
      </c>
      <c r="C207" s="22" t="s">
        <v>376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377</v>
      </c>
      <c r="C208" s="22" t="s">
        <v>378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379</v>
      </c>
      <c r="C209" s="18" t="s">
        <v>380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381</v>
      </c>
      <c r="C210" s="22" t="s">
        <v>382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383</v>
      </c>
      <c r="C211" s="22" t="s">
        <v>384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385</v>
      </c>
      <c r="C212" s="22" t="s">
        <v>386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387</v>
      </c>
      <c r="C213" s="22" t="s">
        <v>388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389</v>
      </c>
      <c r="C214" s="22" t="s">
        <v>390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391</v>
      </c>
      <c r="C215" s="18" t="s">
        <v>392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393</v>
      </c>
      <c r="C216" s="22" t="s">
        <v>394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395</v>
      </c>
      <c r="C217" s="22" t="s">
        <v>396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397</v>
      </c>
      <c r="C218" s="22" t="s">
        <v>398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399</v>
      </c>
      <c r="C219" s="22" t="s">
        <v>400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401</v>
      </c>
      <c r="C220" s="22" t="s">
        <v>402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403</v>
      </c>
      <c r="C221" s="22" t="s">
        <v>404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405</v>
      </c>
      <c r="C222" s="18" t="s">
        <v>406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407</v>
      </c>
      <c r="C223" s="22" t="s">
        <v>408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409</v>
      </c>
      <c r="C224" s="22" t="s">
        <v>410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411</v>
      </c>
      <c r="C225" s="22" t="s">
        <v>412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413</v>
      </c>
      <c r="C226" s="14" t="s">
        <v>414</v>
      </c>
      <c r="D226" s="15">
        <f>+D227+D230+D234+D237+D240</f>
        <v>1442144.49</v>
      </c>
      <c r="E226" s="15">
        <f t="shared" ref="E226:J226" si="93">+E227+E230+E234+E237+E240</f>
        <v>0</v>
      </c>
      <c r="F226" s="15">
        <f t="shared" si="93"/>
        <v>1442144.49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1442144.49</v>
      </c>
    </row>
    <row r="227" spans="1:11" ht="15" customHeight="1" x14ac:dyDescent="0.2">
      <c r="A227" s="60"/>
      <c r="B227" s="17" t="s">
        <v>415</v>
      </c>
      <c r="C227" s="18" t="s">
        <v>416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417</v>
      </c>
      <c r="C228" s="22" t="s">
        <v>418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419</v>
      </c>
      <c r="C229" s="22" t="s">
        <v>366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420</v>
      </c>
      <c r="C230" s="18" t="s">
        <v>421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422</v>
      </c>
      <c r="C231" s="22" t="s">
        <v>382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423</v>
      </c>
      <c r="C232" s="22" t="s">
        <v>384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424</v>
      </c>
      <c r="C233" s="22" t="s">
        <v>425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426</v>
      </c>
      <c r="C234" s="18" t="s">
        <v>427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428</v>
      </c>
      <c r="C235" s="22" t="s">
        <v>429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430</v>
      </c>
      <c r="C236" s="22" t="s">
        <v>431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432</v>
      </c>
      <c r="C237" s="18" t="s">
        <v>433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434</v>
      </c>
      <c r="C238" s="22" t="s">
        <v>435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436</v>
      </c>
      <c r="C239" s="22" t="s">
        <v>437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438</v>
      </c>
      <c r="C240" s="18" t="s">
        <v>439</v>
      </c>
      <c r="D240" s="35">
        <f>SUM(D241:D243)</f>
        <v>1442144.49</v>
      </c>
      <c r="E240" s="35">
        <f t="shared" ref="E240:J240" si="102">SUM(E241:E243)</f>
        <v>0</v>
      </c>
      <c r="F240" s="35">
        <f t="shared" si="102"/>
        <v>1442144.49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1442144.49</v>
      </c>
    </row>
    <row r="241" spans="1:11" ht="15" customHeight="1" x14ac:dyDescent="0.2">
      <c r="A241" s="60">
        <v>312251</v>
      </c>
      <c r="B241" s="21" t="s">
        <v>440</v>
      </c>
      <c r="C241" s="22" t="s">
        <v>408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441</v>
      </c>
      <c r="C242" s="22" t="s">
        <v>410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442</v>
      </c>
      <c r="C243" s="22" t="s">
        <v>412</v>
      </c>
      <c r="D243" s="23">
        <v>1442144.49</v>
      </c>
      <c r="E243" s="23">
        <v>0</v>
      </c>
      <c r="F243" s="24">
        <f t="shared" si="103"/>
        <v>1442144.49</v>
      </c>
      <c r="G243" s="23">
        <v>0</v>
      </c>
      <c r="H243" s="23">
        <v>0</v>
      </c>
      <c r="I243" s="23">
        <v>0</v>
      </c>
      <c r="J243" s="25">
        <v>0</v>
      </c>
      <c r="K243" s="24">
        <f t="shared" si="86"/>
        <v>1442144.49</v>
      </c>
    </row>
    <row r="244" spans="1:11" ht="15" customHeight="1" x14ac:dyDescent="0.2">
      <c r="A244" s="60">
        <v>313</v>
      </c>
      <c r="B244" s="13" t="s">
        <v>443</v>
      </c>
      <c r="C244" s="14" t="s">
        <v>444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445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446</v>
      </c>
      <c r="C246" s="14" t="s">
        <v>447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448</v>
      </c>
      <c r="C247" s="14" t="s">
        <v>449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450</v>
      </c>
      <c r="C248" s="50" t="s">
        <v>451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452</v>
      </c>
      <c r="C249" s="22" t="s">
        <v>275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453</v>
      </c>
      <c r="C250" s="22" t="s">
        <v>277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454</v>
      </c>
      <c r="C251" s="22" t="s">
        <v>279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455</v>
      </c>
      <c r="C252" s="22" t="s">
        <v>456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457</v>
      </c>
      <c r="C253" s="22" t="s">
        <v>283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458</v>
      </c>
      <c r="C254" s="22" t="s">
        <v>459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460</v>
      </c>
      <c r="C255" s="22" t="s">
        <v>287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461</v>
      </c>
      <c r="C256" s="50" t="s">
        <v>462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463</v>
      </c>
      <c r="C257" s="22" t="s">
        <v>291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464</v>
      </c>
      <c r="C258" s="22" t="s">
        <v>244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465</v>
      </c>
      <c r="C259" s="22" t="s">
        <v>295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466</v>
      </c>
      <c r="C260" s="18" t="s">
        <v>467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468</v>
      </c>
      <c r="C261" s="22" t="s">
        <v>299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469</v>
      </c>
      <c r="C262" s="22" t="s">
        <v>301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470</v>
      </c>
      <c r="C263" s="22" t="s">
        <v>303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471</v>
      </c>
      <c r="C264" s="22" t="s">
        <v>472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473</v>
      </c>
      <c r="C265" s="18" t="s">
        <v>474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475</v>
      </c>
      <c r="C266" s="22" t="s">
        <v>309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476</v>
      </c>
      <c r="C267" s="18" t="s">
        <v>477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478</v>
      </c>
      <c r="C268" s="18" t="s">
        <v>479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480</v>
      </c>
      <c r="C269" s="22" t="s">
        <v>315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481</v>
      </c>
      <c r="C270" s="22" t="s">
        <v>317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482</v>
      </c>
      <c r="C271" s="22" t="s">
        <v>319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483</v>
      </c>
      <c r="C272" s="22" t="s">
        <v>321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484</v>
      </c>
      <c r="C273" s="22" t="s">
        <v>485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486</v>
      </c>
      <c r="C274" s="22" t="s">
        <v>487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488</v>
      </c>
      <c r="C275" s="14" t="s">
        <v>489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490</v>
      </c>
      <c r="C276" s="14" t="s">
        <v>491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492</v>
      </c>
      <c r="C277" s="18" t="s">
        <v>493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494</v>
      </c>
      <c r="C278" s="22" t="s">
        <v>333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495</v>
      </c>
      <c r="C279" s="22" t="s">
        <v>335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496</v>
      </c>
      <c r="C280" s="18" t="s">
        <v>497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498</v>
      </c>
      <c r="C281" s="18" t="s">
        <v>499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500</v>
      </c>
      <c r="C282" s="18" t="s">
        <v>258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501</v>
      </c>
      <c r="C283" s="22" t="s">
        <v>333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502</v>
      </c>
      <c r="C284" s="22" t="s">
        <v>335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503</v>
      </c>
      <c r="C285" s="14" t="s">
        <v>504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505</v>
      </c>
      <c r="C286" s="22" t="s">
        <v>347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506</v>
      </c>
      <c r="C287" s="22" t="s">
        <v>349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507</v>
      </c>
      <c r="C288" s="22" t="s">
        <v>508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509</v>
      </c>
      <c r="C289" s="22" t="s">
        <v>352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510</v>
      </c>
      <c r="C290" s="22" t="s">
        <v>354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511</v>
      </c>
      <c r="C291" s="14" t="s">
        <v>512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513</v>
      </c>
      <c r="C292" s="52" t="s">
        <v>514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515</v>
      </c>
      <c r="C293" s="53" t="s">
        <v>516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517</v>
      </c>
      <c r="C294" s="22" t="s">
        <v>518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519</v>
      </c>
      <c r="C295" s="22" t="s">
        <v>364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520</v>
      </c>
      <c r="C296" s="22" t="s">
        <v>366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521</v>
      </c>
      <c r="C297" s="22" t="s">
        <v>368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522</v>
      </c>
      <c r="C298" s="22" t="s">
        <v>370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523</v>
      </c>
      <c r="C299" s="22" t="s">
        <v>524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525</v>
      </c>
      <c r="C300" s="22" t="s">
        <v>374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526</v>
      </c>
      <c r="C301" s="22" t="s">
        <v>527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528</v>
      </c>
      <c r="C302" s="22" t="s">
        <v>378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529</v>
      </c>
      <c r="C303" s="18" t="s">
        <v>530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531</v>
      </c>
      <c r="C304" s="22" t="s">
        <v>382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532</v>
      </c>
      <c r="C305" s="22" t="s">
        <v>384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533</v>
      </c>
      <c r="C306" s="22" t="s">
        <v>386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534</v>
      </c>
      <c r="C307" s="22" t="s">
        <v>388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535</v>
      </c>
      <c r="C308" s="22" t="s">
        <v>390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536</v>
      </c>
      <c r="C309" s="18" t="s">
        <v>537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538</v>
      </c>
      <c r="C310" s="18" t="s">
        <v>539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540</v>
      </c>
      <c r="C311" s="22" t="s">
        <v>541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542</v>
      </c>
      <c r="C312" s="22" t="s">
        <v>543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544</v>
      </c>
      <c r="C313" s="18" t="s">
        <v>545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546</v>
      </c>
      <c r="C314" s="22" t="s">
        <v>547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548</v>
      </c>
      <c r="C315" s="22" t="s">
        <v>549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550</v>
      </c>
      <c r="C316" s="18" t="s">
        <v>551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552</v>
      </c>
      <c r="C317" s="22" t="s">
        <v>408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553</v>
      </c>
      <c r="C318" s="22" t="s">
        <v>554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555</v>
      </c>
      <c r="C319" s="22" t="s">
        <v>412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556</v>
      </c>
      <c r="C320" s="14" t="s">
        <v>557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558</v>
      </c>
      <c r="C321" s="14" t="s">
        <v>559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560</v>
      </c>
      <c r="C322" s="22" t="s">
        <v>364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561</v>
      </c>
      <c r="C323" s="22" t="s">
        <v>366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562</v>
      </c>
      <c r="C324" s="14" t="s">
        <v>563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564</v>
      </c>
      <c r="C325" s="22" t="s">
        <v>382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565</v>
      </c>
      <c r="C326" s="22" t="s">
        <v>384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566</v>
      </c>
      <c r="C327" s="22" t="s">
        <v>386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567</v>
      </c>
      <c r="C328" s="14" t="s">
        <v>568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569</v>
      </c>
      <c r="C329" s="18" t="s">
        <v>570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571</v>
      </c>
      <c r="C330" s="22" t="s">
        <v>572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573</v>
      </c>
      <c r="C331" s="22" t="s">
        <v>574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575</v>
      </c>
      <c r="C332" s="18" t="s">
        <v>400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576</v>
      </c>
      <c r="C333" s="22" t="s">
        <v>577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578</v>
      </c>
      <c r="C334" s="22" t="s">
        <v>579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580</v>
      </c>
      <c r="C335" s="14" t="s">
        <v>581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582</v>
      </c>
      <c r="C336" s="22" t="s">
        <v>408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583</v>
      </c>
      <c r="C337" s="22" t="s">
        <v>554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584</v>
      </c>
      <c r="C338" s="22" t="s">
        <v>412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585</v>
      </c>
      <c r="C339" s="14" t="s">
        <v>586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587</v>
      </c>
      <c r="D340" s="10">
        <f>+D9+D150</f>
        <v>88347835.999999985</v>
      </c>
      <c r="E340" s="10">
        <f t="shared" ref="E340:J340" si="148">+E9+E150</f>
        <v>828705</v>
      </c>
      <c r="F340" s="10">
        <f t="shared" si="148"/>
        <v>89176540.999999985</v>
      </c>
      <c r="G340" s="10">
        <f t="shared" si="148"/>
        <v>0</v>
      </c>
      <c r="H340" s="10">
        <f t="shared" si="148"/>
        <v>17157354.140000001</v>
      </c>
      <c r="I340" s="10">
        <f t="shared" si="148"/>
        <v>17157354.140000001</v>
      </c>
      <c r="J340" s="11">
        <f t="shared" si="148"/>
        <v>17157354.140000001</v>
      </c>
      <c r="K340" s="56">
        <f t="shared" si="143"/>
        <v>72019186.859999985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0"/>
  <sheetViews>
    <sheetView showGridLines="0" tabSelected="1" workbookViewId="0">
      <selection activeCell="A122" sqref="A122:K122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588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2" t="s">
        <v>3</v>
      </c>
      <c r="B7" s="82" t="s">
        <v>15</v>
      </c>
      <c r="C7" s="83" t="s">
        <v>4</v>
      </c>
      <c r="D7" s="82" t="s">
        <v>5</v>
      </c>
      <c r="E7" s="82"/>
      <c r="F7" s="82"/>
      <c r="G7" s="82"/>
      <c r="H7" s="82"/>
      <c r="I7" s="82"/>
      <c r="J7" s="82"/>
      <c r="K7" s="82" t="s">
        <v>6</v>
      </c>
    </row>
    <row r="8" spans="1:11" ht="25.5" x14ac:dyDescent="0.2">
      <c r="A8" s="82"/>
      <c r="B8" s="82"/>
      <c r="C8" s="83"/>
      <c r="D8" s="66" t="s">
        <v>7</v>
      </c>
      <c r="E8" s="66" t="s">
        <v>8</v>
      </c>
      <c r="F8" s="66" t="s">
        <v>9</v>
      </c>
      <c r="G8" s="66" t="s">
        <v>10</v>
      </c>
      <c r="H8" s="66" t="s">
        <v>11</v>
      </c>
      <c r="I8" s="66" t="s">
        <v>12</v>
      </c>
      <c r="J8" s="66" t="s">
        <v>13</v>
      </c>
      <c r="K8" s="82"/>
    </row>
    <row r="9" spans="1:11" x14ac:dyDescent="0.2">
      <c r="A9" s="9">
        <v>2</v>
      </c>
      <c r="B9" s="81" t="s">
        <v>16</v>
      </c>
      <c r="C9" s="81"/>
      <c r="D9" s="10">
        <f t="shared" ref="D9:J9" si="0">+D10+D108</f>
        <v>86905691.50999999</v>
      </c>
      <c r="E9" s="10">
        <f t="shared" si="0"/>
        <v>828705</v>
      </c>
      <c r="F9" s="10">
        <f t="shared" si="0"/>
        <v>87734396.50999999</v>
      </c>
      <c r="G9" s="10">
        <f t="shared" si="0"/>
        <v>0</v>
      </c>
      <c r="H9" s="10">
        <f t="shared" si="0"/>
        <v>17157354.140000001</v>
      </c>
      <c r="I9" s="10">
        <f t="shared" si="0"/>
        <v>17157354.140000001</v>
      </c>
      <c r="J9" s="10">
        <f t="shared" si="0"/>
        <v>17157354.140000001</v>
      </c>
      <c r="K9" s="10">
        <f t="shared" ref="K9:K131" si="1">+F9-H9</f>
        <v>70577042.36999999</v>
      </c>
    </row>
    <row r="10" spans="1:11" x14ac:dyDescent="0.2">
      <c r="A10" s="9">
        <v>2.1</v>
      </c>
      <c r="B10" s="80" t="s">
        <v>17</v>
      </c>
      <c r="C10" s="80"/>
      <c r="D10" s="10">
        <f>SUM(D11:D107)</f>
        <v>86175691.50999999</v>
      </c>
      <c r="E10" s="10">
        <f t="shared" ref="E10:J10" si="2">SUM(E11:E107)</f>
        <v>10881</v>
      </c>
      <c r="F10" s="10">
        <f t="shared" si="2"/>
        <v>86186572.50999999</v>
      </c>
      <c r="G10" s="10">
        <f t="shared" si="2"/>
        <v>0</v>
      </c>
      <c r="H10" s="10">
        <f t="shared" si="2"/>
        <v>16343430.140000001</v>
      </c>
      <c r="I10" s="10">
        <f t="shared" si="2"/>
        <v>16343430.140000001</v>
      </c>
      <c r="J10" s="10">
        <f t="shared" si="2"/>
        <v>16343430.140000001</v>
      </c>
      <c r="K10" s="10">
        <f t="shared" si="1"/>
        <v>69843142.36999999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13098044</v>
      </c>
      <c r="E11" s="68">
        <v>0</v>
      </c>
      <c r="F11" s="69">
        <f t="shared" ref="F11:F107" si="3">+D11+E11</f>
        <v>13098044</v>
      </c>
      <c r="G11" s="68">
        <v>0</v>
      </c>
      <c r="H11" s="68">
        <v>3020892.56</v>
      </c>
      <c r="I11" s="68">
        <v>3020892.56</v>
      </c>
      <c r="J11" s="68">
        <v>3020892.56</v>
      </c>
      <c r="K11" s="69">
        <f t="shared" si="1"/>
        <v>10077151.439999999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3699052.04</v>
      </c>
      <c r="E12" s="68">
        <v>0</v>
      </c>
      <c r="F12" s="69">
        <f t="shared" ref="F12" si="4">+D12+E12</f>
        <v>3699052.04</v>
      </c>
      <c r="G12" s="68">
        <v>0</v>
      </c>
      <c r="H12" s="68">
        <v>710011.29</v>
      </c>
      <c r="I12" s="68">
        <v>710011.29</v>
      </c>
      <c r="J12" s="68">
        <v>710011.29</v>
      </c>
      <c r="K12" s="69">
        <f t="shared" ref="K12" si="5">+F12-H12</f>
        <v>2989040.75</v>
      </c>
    </row>
    <row r="13" spans="1:11" ht="25.5" x14ac:dyDescent="0.2">
      <c r="A13" s="67">
        <v>21111</v>
      </c>
      <c r="B13" s="67">
        <v>1220</v>
      </c>
      <c r="C13" s="67" t="s">
        <v>595</v>
      </c>
      <c r="D13" s="68">
        <v>15434314</v>
      </c>
      <c r="E13" s="68">
        <v>0</v>
      </c>
      <c r="F13" s="69">
        <f t="shared" ref="F13" si="6">+D13+E13</f>
        <v>15434314</v>
      </c>
      <c r="G13" s="68">
        <v>0</v>
      </c>
      <c r="H13" s="68">
        <v>4092726.74</v>
      </c>
      <c r="I13" s="68">
        <v>4092726.74</v>
      </c>
      <c r="J13" s="68">
        <v>4092726.74</v>
      </c>
      <c r="K13" s="69">
        <f t="shared" ref="K13" si="7">+F13-H13</f>
        <v>11341587.26</v>
      </c>
    </row>
    <row r="14" spans="1:11" ht="25.5" x14ac:dyDescent="0.2">
      <c r="A14" s="67">
        <v>21111</v>
      </c>
      <c r="B14" s="67">
        <v>1310</v>
      </c>
      <c r="C14" s="67" t="s">
        <v>596</v>
      </c>
      <c r="D14" s="68">
        <v>350000</v>
      </c>
      <c r="E14" s="68">
        <v>0</v>
      </c>
      <c r="F14" s="69">
        <f t="shared" ref="F14" si="8">+D14+E14</f>
        <v>350000</v>
      </c>
      <c r="G14" s="68">
        <v>0</v>
      </c>
      <c r="H14" s="68">
        <v>54782.48</v>
      </c>
      <c r="I14" s="68">
        <v>54782.48</v>
      </c>
      <c r="J14" s="68">
        <v>54782.48</v>
      </c>
      <c r="K14" s="69">
        <f t="shared" ref="K14" si="9">+F14-H14</f>
        <v>295217.52</v>
      </c>
    </row>
    <row r="15" spans="1:11" ht="25.5" x14ac:dyDescent="0.2">
      <c r="A15" s="67">
        <v>21111</v>
      </c>
      <c r="B15" s="67">
        <v>1320</v>
      </c>
      <c r="C15" s="67" t="s">
        <v>597</v>
      </c>
      <c r="D15" s="68">
        <v>8366026</v>
      </c>
      <c r="E15" s="68">
        <v>0</v>
      </c>
      <c r="F15" s="69">
        <f t="shared" ref="F15" si="10">+D15+E15</f>
        <v>8366026</v>
      </c>
      <c r="G15" s="68">
        <v>0</v>
      </c>
      <c r="H15" s="68">
        <v>31744.799999999999</v>
      </c>
      <c r="I15" s="68">
        <v>31744.799999999999</v>
      </c>
      <c r="J15" s="68">
        <v>31744.799999999999</v>
      </c>
      <c r="K15" s="69">
        <f t="shared" ref="K15" si="11">+F15-H15</f>
        <v>8334281.2000000002</v>
      </c>
    </row>
    <row r="16" spans="1:11" x14ac:dyDescent="0.2">
      <c r="A16" s="67">
        <v>21111</v>
      </c>
      <c r="B16" s="67">
        <v>1340</v>
      </c>
      <c r="C16" s="67" t="s">
        <v>598</v>
      </c>
      <c r="D16" s="68">
        <v>30000</v>
      </c>
      <c r="E16" s="68">
        <v>0</v>
      </c>
      <c r="F16" s="69">
        <f t="shared" ref="F16" si="12">+D16+E16</f>
        <v>30000</v>
      </c>
      <c r="G16" s="68">
        <v>0</v>
      </c>
      <c r="H16" s="68">
        <v>0</v>
      </c>
      <c r="I16" s="68">
        <v>0</v>
      </c>
      <c r="J16" s="68">
        <v>0</v>
      </c>
      <c r="K16" s="69">
        <f t="shared" ref="K16" si="13">+F16-H16</f>
        <v>30000</v>
      </c>
    </row>
    <row r="17" spans="1:11" x14ac:dyDescent="0.2">
      <c r="A17" s="67">
        <v>21111</v>
      </c>
      <c r="B17" s="67">
        <v>1520</v>
      </c>
      <c r="C17" s="67" t="s">
        <v>599</v>
      </c>
      <c r="D17" s="68">
        <v>12000</v>
      </c>
      <c r="E17" s="68">
        <v>0</v>
      </c>
      <c r="F17" s="69">
        <f t="shared" ref="F17" si="14">+D17+E17</f>
        <v>12000</v>
      </c>
      <c r="G17" s="68">
        <v>0</v>
      </c>
      <c r="H17" s="68">
        <v>0</v>
      </c>
      <c r="I17" s="68">
        <v>0</v>
      </c>
      <c r="J17" s="68">
        <v>0</v>
      </c>
      <c r="K17" s="69">
        <f t="shared" ref="K17" si="15">+F17-H17</f>
        <v>12000</v>
      </c>
    </row>
    <row r="18" spans="1:11" ht="25.5" x14ac:dyDescent="0.2">
      <c r="A18" s="67">
        <v>21111</v>
      </c>
      <c r="B18" s="67">
        <v>1530</v>
      </c>
      <c r="C18" s="67" t="s">
        <v>600</v>
      </c>
      <c r="D18" s="68">
        <v>40000</v>
      </c>
      <c r="E18" s="68">
        <v>0</v>
      </c>
      <c r="F18" s="69">
        <f t="shared" ref="F18" si="16">+D18+E18</f>
        <v>40000</v>
      </c>
      <c r="G18" s="68">
        <v>0</v>
      </c>
      <c r="H18" s="68">
        <v>0</v>
      </c>
      <c r="I18" s="68">
        <v>0</v>
      </c>
      <c r="J18" s="68">
        <v>0</v>
      </c>
      <c r="K18" s="69">
        <f t="shared" ref="K18" si="17">+F18-H18</f>
        <v>40000</v>
      </c>
    </row>
    <row r="19" spans="1:11" x14ac:dyDescent="0.2">
      <c r="A19" s="67">
        <v>21111</v>
      </c>
      <c r="B19" s="67">
        <v>1540</v>
      </c>
      <c r="C19" s="67" t="s">
        <v>601</v>
      </c>
      <c r="D19" s="68">
        <v>2328296</v>
      </c>
      <c r="E19" s="68">
        <v>0</v>
      </c>
      <c r="F19" s="69">
        <f t="shared" ref="F19" si="18">+D19+E19</f>
        <v>2328296</v>
      </c>
      <c r="G19" s="68">
        <v>0</v>
      </c>
      <c r="H19" s="68">
        <v>396696.64</v>
      </c>
      <c r="I19" s="68">
        <v>396696.64</v>
      </c>
      <c r="J19" s="68">
        <v>396696.64</v>
      </c>
      <c r="K19" s="69">
        <f t="shared" ref="K19" si="19">+F19-H19</f>
        <v>1931599.3599999999</v>
      </c>
    </row>
    <row r="20" spans="1:11" ht="25.5" x14ac:dyDescent="0.2">
      <c r="A20" s="67">
        <v>21111</v>
      </c>
      <c r="B20" s="67">
        <v>1590</v>
      </c>
      <c r="C20" s="67" t="s">
        <v>602</v>
      </c>
      <c r="D20" s="68">
        <v>11896260</v>
      </c>
      <c r="E20" s="68">
        <v>0</v>
      </c>
      <c r="F20" s="69">
        <f t="shared" ref="F20" si="20">+D20+E20</f>
        <v>11896260</v>
      </c>
      <c r="G20" s="68">
        <v>0</v>
      </c>
      <c r="H20" s="68">
        <v>2895068.15</v>
      </c>
      <c r="I20" s="68">
        <v>2895068.15</v>
      </c>
      <c r="J20" s="68">
        <v>2895068.15</v>
      </c>
      <c r="K20" s="69">
        <f t="shared" ref="K20" si="21">+F20-H20</f>
        <v>9001191.8499999996</v>
      </c>
    </row>
    <row r="21" spans="1:11" x14ac:dyDescent="0.2">
      <c r="A21" s="67">
        <v>21111</v>
      </c>
      <c r="B21" s="67">
        <v>1710</v>
      </c>
      <c r="C21" s="67" t="s">
        <v>603</v>
      </c>
      <c r="D21" s="68">
        <v>700000</v>
      </c>
      <c r="E21" s="68">
        <v>0</v>
      </c>
      <c r="F21" s="69">
        <f t="shared" ref="F21" si="22">+D21+E21</f>
        <v>700000</v>
      </c>
      <c r="G21" s="68">
        <v>0</v>
      </c>
      <c r="H21" s="68">
        <v>0</v>
      </c>
      <c r="I21" s="68">
        <v>0</v>
      </c>
      <c r="J21" s="68">
        <v>0</v>
      </c>
      <c r="K21" s="69">
        <f t="shared" ref="K21" si="23">+F21-H21</f>
        <v>700000</v>
      </c>
    </row>
    <row r="22" spans="1:11" ht="25.5" x14ac:dyDescent="0.2">
      <c r="A22" s="67">
        <v>21112</v>
      </c>
      <c r="B22" s="67">
        <v>1410</v>
      </c>
      <c r="C22" s="67" t="s">
        <v>604</v>
      </c>
      <c r="D22" s="68">
        <v>5087516</v>
      </c>
      <c r="E22" s="68">
        <v>0</v>
      </c>
      <c r="F22" s="69">
        <f t="shared" ref="F22" si="24">+D22+E22</f>
        <v>5087516</v>
      </c>
      <c r="G22" s="68">
        <v>0</v>
      </c>
      <c r="H22" s="68">
        <v>1723842.22</v>
      </c>
      <c r="I22" s="68">
        <v>1723842.22</v>
      </c>
      <c r="J22" s="68">
        <v>1723842.22</v>
      </c>
      <c r="K22" s="69">
        <f t="shared" ref="K22" si="25">+F22-H22</f>
        <v>3363673.7800000003</v>
      </c>
    </row>
    <row r="23" spans="1:11" ht="25.5" x14ac:dyDescent="0.2">
      <c r="A23" s="67">
        <v>21112</v>
      </c>
      <c r="B23" s="67">
        <v>1420</v>
      </c>
      <c r="C23" s="67" t="s">
        <v>605</v>
      </c>
      <c r="D23" s="68">
        <v>2079682</v>
      </c>
      <c r="E23" s="68">
        <v>0</v>
      </c>
      <c r="F23" s="69">
        <f t="shared" ref="F23" si="26">+D23+E23</f>
        <v>2079682</v>
      </c>
      <c r="G23" s="68">
        <v>0</v>
      </c>
      <c r="H23" s="68">
        <v>194670.73</v>
      </c>
      <c r="I23" s="68">
        <v>194670.73</v>
      </c>
      <c r="J23" s="68">
        <v>194670.73</v>
      </c>
      <c r="K23" s="69">
        <f t="shared" ref="K23" si="27">+F23-H23</f>
        <v>1885011.27</v>
      </c>
    </row>
    <row r="24" spans="1:11" ht="25.5" x14ac:dyDescent="0.2">
      <c r="A24" s="67">
        <v>21112</v>
      </c>
      <c r="B24" s="67">
        <v>1430</v>
      </c>
      <c r="C24" s="67" t="s">
        <v>606</v>
      </c>
      <c r="D24" s="68">
        <v>567772</v>
      </c>
      <c r="E24" s="68">
        <v>0</v>
      </c>
      <c r="F24" s="69">
        <f t="shared" ref="F24" si="28">+D24+E24</f>
        <v>567772</v>
      </c>
      <c r="G24" s="68">
        <v>0</v>
      </c>
      <c r="H24" s="68">
        <v>77509.73</v>
      </c>
      <c r="I24" s="68">
        <v>77509.73</v>
      </c>
      <c r="J24" s="68">
        <v>77509.73</v>
      </c>
      <c r="K24" s="69">
        <f t="shared" ref="K24" si="29">+F24-H24</f>
        <v>490262.27</v>
      </c>
    </row>
    <row r="25" spans="1:11" ht="25.5" x14ac:dyDescent="0.2">
      <c r="A25" s="67">
        <v>21112</v>
      </c>
      <c r="B25" s="67">
        <v>1440</v>
      </c>
      <c r="C25" s="67" t="s">
        <v>607</v>
      </c>
      <c r="D25" s="68">
        <v>806820</v>
      </c>
      <c r="E25" s="68">
        <v>0</v>
      </c>
      <c r="F25" s="69">
        <f t="shared" ref="F25" si="30">+D25+E25</f>
        <v>806820</v>
      </c>
      <c r="G25" s="68">
        <v>0</v>
      </c>
      <c r="H25" s="68">
        <v>532974.46</v>
      </c>
      <c r="I25" s="68">
        <v>532974.46</v>
      </c>
      <c r="J25" s="68">
        <v>532974.46</v>
      </c>
      <c r="K25" s="69">
        <f t="shared" ref="K25" si="31">+F25-H25</f>
        <v>273845.54000000004</v>
      </c>
    </row>
    <row r="26" spans="1:11" ht="25.5" x14ac:dyDescent="0.2">
      <c r="A26" s="67">
        <v>21113</v>
      </c>
      <c r="B26" s="67">
        <v>3980</v>
      </c>
      <c r="C26" s="67" t="s">
        <v>608</v>
      </c>
      <c r="D26" s="68">
        <v>834708</v>
      </c>
      <c r="E26" s="68">
        <v>0</v>
      </c>
      <c r="F26" s="69">
        <f t="shared" ref="F26" si="32">+D26+E26</f>
        <v>834708</v>
      </c>
      <c r="G26" s="68">
        <v>0</v>
      </c>
      <c r="H26" s="68">
        <v>200347.23</v>
      </c>
      <c r="I26" s="68">
        <v>200347.23</v>
      </c>
      <c r="J26" s="68">
        <v>200347.23</v>
      </c>
      <c r="K26" s="69">
        <f t="shared" ref="K26" si="33">+F26-H26</f>
        <v>634360.77</v>
      </c>
    </row>
    <row r="27" spans="1:11" ht="25.5" x14ac:dyDescent="0.2">
      <c r="A27" s="67">
        <v>2112</v>
      </c>
      <c r="B27" s="67">
        <v>2110</v>
      </c>
      <c r="C27" s="67" t="s">
        <v>609</v>
      </c>
      <c r="D27" s="68">
        <v>211832</v>
      </c>
      <c r="E27" s="68">
        <v>0</v>
      </c>
      <c r="F27" s="69">
        <f t="shared" ref="F27" si="34">+D27+E27</f>
        <v>211832</v>
      </c>
      <c r="G27" s="68">
        <v>0</v>
      </c>
      <c r="H27" s="68">
        <v>35362.910000000003</v>
      </c>
      <c r="I27" s="68">
        <v>35362.910000000003</v>
      </c>
      <c r="J27" s="68">
        <v>35362.910000000003</v>
      </c>
      <c r="K27" s="69">
        <f t="shared" ref="K27" si="35">+F27-H27</f>
        <v>176469.09</v>
      </c>
    </row>
    <row r="28" spans="1:11" ht="25.5" x14ac:dyDescent="0.2">
      <c r="A28" s="67">
        <v>2112</v>
      </c>
      <c r="B28" s="67">
        <v>2120</v>
      </c>
      <c r="C28" s="67" t="s">
        <v>610</v>
      </c>
      <c r="D28" s="68">
        <v>73000</v>
      </c>
      <c r="E28" s="68">
        <v>2971</v>
      </c>
      <c r="F28" s="69">
        <f t="shared" ref="F28" si="36">+D28+E28</f>
        <v>75971</v>
      </c>
      <c r="G28" s="68">
        <v>0</v>
      </c>
      <c r="H28" s="68">
        <v>2971</v>
      </c>
      <c r="I28" s="68">
        <v>2971</v>
      </c>
      <c r="J28" s="68">
        <v>2971</v>
      </c>
      <c r="K28" s="69">
        <f t="shared" ref="K28" si="37">+F28-H28</f>
        <v>73000</v>
      </c>
    </row>
    <row r="29" spans="1:11" ht="25.5" x14ac:dyDescent="0.2">
      <c r="A29" s="67">
        <v>2112</v>
      </c>
      <c r="B29" s="67">
        <v>2140</v>
      </c>
      <c r="C29" s="67" t="s">
        <v>611</v>
      </c>
      <c r="D29" s="68">
        <v>452130</v>
      </c>
      <c r="E29" s="68">
        <v>0</v>
      </c>
      <c r="F29" s="69">
        <f t="shared" ref="F29" si="38">+D29+E29</f>
        <v>452130</v>
      </c>
      <c r="G29" s="68">
        <v>0</v>
      </c>
      <c r="H29" s="68">
        <v>151494.25</v>
      </c>
      <c r="I29" s="68">
        <v>151494.25</v>
      </c>
      <c r="J29" s="68">
        <v>151494.25</v>
      </c>
      <c r="K29" s="69">
        <f t="shared" ref="K29" si="39">+F29-H29</f>
        <v>300635.75</v>
      </c>
    </row>
    <row r="30" spans="1:11" ht="25.5" x14ac:dyDescent="0.2">
      <c r="A30" s="67">
        <v>2112</v>
      </c>
      <c r="B30" s="67">
        <v>2150</v>
      </c>
      <c r="C30" s="67" t="s">
        <v>612</v>
      </c>
      <c r="D30" s="68">
        <v>377928</v>
      </c>
      <c r="E30" s="68">
        <v>0</v>
      </c>
      <c r="F30" s="69">
        <f t="shared" ref="F30" si="40">+D30+E30</f>
        <v>377928</v>
      </c>
      <c r="G30" s="68">
        <v>0</v>
      </c>
      <c r="H30" s="68">
        <v>656.01</v>
      </c>
      <c r="I30" s="68">
        <v>656.01</v>
      </c>
      <c r="J30" s="68">
        <v>656.01</v>
      </c>
      <c r="K30" s="69">
        <f t="shared" ref="K30" si="41">+F30-H30</f>
        <v>377271.99</v>
      </c>
    </row>
    <row r="31" spans="1:11" x14ac:dyDescent="0.2">
      <c r="A31" s="67">
        <v>2112</v>
      </c>
      <c r="B31" s="67">
        <v>2160</v>
      </c>
      <c r="C31" s="67" t="s">
        <v>613</v>
      </c>
      <c r="D31" s="68">
        <v>137330</v>
      </c>
      <c r="E31" s="68">
        <v>0</v>
      </c>
      <c r="F31" s="69">
        <f t="shared" ref="F31" si="42">+D31+E31</f>
        <v>137330</v>
      </c>
      <c r="G31" s="68">
        <v>0</v>
      </c>
      <c r="H31" s="68">
        <v>1241.3699999999999</v>
      </c>
      <c r="I31" s="68">
        <v>1241.3699999999999</v>
      </c>
      <c r="J31" s="68">
        <v>1241.3699999999999</v>
      </c>
      <c r="K31" s="69">
        <f t="shared" ref="K31" si="43">+F31-H31</f>
        <v>136088.63</v>
      </c>
    </row>
    <row r="32" spans="1:11" ht="25.5" x14ac:dyDescent="0.2">
      <c r="A32" s="67">
        <v>2112</v>
      </c>
      <c r="B32" s="67">
        <v>2210</v>
      </c>
      <c r="C32" s="67" t="s">
        <v>614</v>
      </c>
      <c r="D32" s="68">
        <v>497068</v>
      </c>
      <c r="E32" s="68">
        <v>0</v>
      </c>
      <c r="F32" s="69">
        <f t="shared" ref="F32" si="44">+D32+E32</f>
        <v>497068</v>
      </c>
      <c r="G32" s="68">
        <v>0</v>
      </c>
      <c r="H32" s="68">
        <v>87306.25</v>
      </c>
      <c r="I32" s="68">
        <v>87306.25</v>
      </c>
      <c r="J32" s="68">
        <v>87306.25</v>
      </c>
      <c r="K32" s="69">
        <f t="shared" ref="K32" si="45">+F32-H32</f>
        <v>409761.75</v>
      </c>
    </row>
    <row r="33" spans="1:11" ht="25.5" x14ac:dyDescent="0.2">
      <c r="A33" s="67">
        <v>2112</v>
      </c>
      <c r="B33" s="67">
        <v>2310</v>
      </c>
      <c r="C33" s="67" t="s">
        <v>615</v>
      </c>
      <c r="D33" s="68">
        <v>0</v>
      </c>
      <c r="E33" s="68">
        <v>0</v>
      </c>
      <c r="F33" s="69">
        <f t="shared" ref="F33" si="46">+D33+E33</f>
        <v>0</v>
      </c>
      <c r="G33" s="68">
        <v>0</v>
      </c>
      <c r="H33" s="68">
        <v>0</v>
      </c>
      <c r="I33" s="68">
        <v>0</v>
      </c>
      <c r="J33" s="68">
        <v>0</v>
      </c>
      <c r="K33" s="69">
        <f t="shared" ref="K33" si="47">+F33-H33</f>
        <v>0</v>
      </c>
    </row>
    <row r="34" spans="1:11" ht="25.5" x14ac:dyDescent="0.2">
      <c r="A34" s="67">
        <v>2112</v>
      </c>
      <c r="B34" s="67">
        <v>2330</v>
      </c>
      <c r="C34" s="67" t="s">
        <v>616</v>
      </c>
      <c r="D34" s="68">
        <v>10000</v>
      </c>
      <c r="E34" s="68">
        <v>0</v>
      </c>
      <c r="F34" s="69">
        <f t="shared" ref="F34" si="48">+D34+E34</f>
        <v>10000</v>
      </c>
      <c r="G34" s="68">
        <v>0</v>
      </c>
      <c r="H34" s="68">
        <v>0</v>
      </c>
      <c r="I34" s="68">
        <v>0</v>
      </c>
      <c r="J34" s="68">
        <v>0</v>
      </c>
      <c r="K34" s="69">
        <f t="shared" ref="K34" si="49">+F34-H34</f>
        <v>10000</v>
      </c>
    </row>
    <row r="35" spans="1:11" ht="25.5" x14ac:dyDescent="0.2">
      <c r="A35" s="67">
        <v>2112</v>
      </c>
      <c r="B35" s="67">
        <v>2370</v>
      </c>
      <c r="C35" s="67" t="s">
        <v>617</v>
      </c>
      <c r="D35" s="68">
        <v>0</v>
      </c>
      <c r="E35" s="68">
        <v>0</v>
      </c>
      <c r="F35" s="69">
        <f t="shared" ref="F35" si="50">+D35+E35</f>
        <v>0</v>
      </c>
      <c r="G35" s="68">
        <v>0</v>
      </c>
      <c r="H35" s="68">
        <v>0</v>
      </c>
      <c r="I35" s="68">
        <v>0</v>
      </c>
      <c r="J35" s="68">
        <v>0</v>
      </c>
      <c r="K35" s="69">
        <f t="shared" ref="K35" si="51">+F35-H35</f>
        <v>0</v>
      </c>
    </row>
    <row r="36" spans="1:11" ht="25.5" x14ac:dyDescent="0.2">
      <c r="A36" s="67">
        <v>2112</v>
      </c>
      <c r="B36" s="67">
        <v>2410</v>
      </c>
      <c r="C36" s="67" t="s">
        <v>618</v>
      </c>
      <c r="D36" s="68">
        <v>6354</v>
      </c>
      <c r="E36" s="68">
        <v>0</v>
      </c>
      <c r="F36" s="69">
        <f t="shared" ref="F36" si="52">+D36+E36</f>
        <v>6354</v>
      </c>
      <c r="G36" s="68">
        <v>0</v>
      </c>
      <c r="H36" s="68">
        <v>0</v>
      </c>
      <c r="I36" s="68">
        <v>0</v>
      </c>
      <c r="J36" s="68">
        <v>0</v>
      </c>
      <c r="K36" s="69">
        <f t="shared" ref="K36" si="53">+F36-H36</f>
        <v>6354</v>
      </c>
    </row>
    <row r="37" spans="1:11" ht="25.5" x14ac:dyDescent="0.2">
      <c r="A37" s="67">
        <v>2112</v>
      </c>
      <c r="B37" s="67">
        <v>2420</v>
      </c>
      <c r="C37" s="67" t="s">
        <v>619</v>
      </c>
      <c r="D37" s="68">
        <v>6846</v>
      </c>
      <c r="E37" s="68">
        <v>0</v>
      </c>
      <c r="F37" s="69">
        <f t="shared" ref="F37" si="54">+D37+E37</f>
        <v>6846</v>
      </c>
      <c r="G37" s="68">
        <v>0</v>
      </c>
      <c r="H37" s="68">
        <v>0</v>
      </c>
      <c r="I37" s="68">
        <v>0</v>
      </c>
      <c r="J37" s="68">
        <v>0</v>
      </c>
      <c r="K37" s="69">
        <f t="shared" ref="K37" si="55">+F37-H37</f>
        <v>6846</v>
      </c>
    </row>
    <row r="38" spans="1:11" ht="25.5" x14ac:dyDescent="0.2">
      <c r="A38" s="67">
        <v>2112</v>
      </c>
      <c r="B38" s="67">
        <v>2430</v>
      </c>
      <c r="C38" s="67" t="s">
        <v>620</v>
      </c>
      <c r="D38" s="68">
        <v>2530</v>
      </c>
      <c r="E38" s="68">
        <v>0</v>
      </c>
      <c r="F38" s="69">
        <f t="shared" ref="F38" si="56">+D38+E38</f>
        <v>2530</v>
      </c>
      <c r="G38" s="68">
        <v>0</v>
      </c>
      <c r="H38" s="68">
        <v>0</v>
      </c>
      <c r="I38" s="68">
        <v>0</v>
      </c>
      <c r="J38" s="68">
        <v>0</v>
      </c>
      <c r="K38" s="69">
        <f t="shared" ref="K38" si="57">+F38-H38</f>
        <v>2530</v>
      </c>
    </row>
    <row r="39" spans="1:11" ht="25.5" x14ac:dyDescent="0.2">
      <c r="A39" s="67">
        <v>2112</v>
      </c>
      <c r="B39" s="67">
        <v>2440</v>
      </c>
      <c r="C39" s="67" t="s">
        <v>621</v>
      </c>
      <c r="D39" s="68">
        <v>0</v>
      </c>
      <c r="E39" s="68">
        <v>0</v>
      </c>
      <c r="F39" s="69">
        <f t="shared" ref="F39" si="58">+D39+E39</f>
        <v>0</v>
      </c>
      <c r="G39" s="68">
        <v>0</v>
      </c>
      <c r="H39" s="68">
        <v>0</v>
      </c>
      <c r="I39" s="68">
        <v>0</v>
      </c>
      <c r="J39" s="68">
        <v>0</v>
      </c>
      <c r="K39" s="69">
        <f t="shared" ref="K39" si="59">+F39-H39</f>
        <v>0</v>
      </c>
    </row>
    <row r="40" spans="1:11" ht="25.5" x14ac:dyDescent="0.2">
      <c r="A40" s="67">
        <v>2112</v>
      </c>
      <c r="B40" s="67">
        <v>2450</v>
      </c>
      <c r="C40" s="67" t="s">
        <v>622</v>
      </c>
      <c r="D40" s="68">
        <v>0</v>
      </c>
      <c r="E40" s="68">
        <v>0</v>
      </c>
      <c r="F40" s="69">
        <f t="shared" ref="F40" si="60">+D40+E40</f>
        <v>0</v>
      </c>
      <c r="G40" s="68">
        <v>0</v>
      </c>
      <c r="H40" s="68">
        <v>0</v>
      </c>
      <c r="I40" s="68">
        <v>0</v>
      </c>
      <c r="J40" s="68">
        <v>0</v>
      </c>
      <c r="K40" s="69">
        <f t="shared" ref="K40" si="61">+F40-H40</f>
        <v>0</v>
      </c>
    </row>
    <row r="41" spans="1:11" ht="25.5" x14ac:dyDescent="0.2">
      <c r="A41" s="67">
        <v>2112</v>
      </c>
      <c r="B41" s="67">
        <v>2460</v>
      </c>
      <c r="C41" s="67" t="s">
        <v>623</v>
      </c>
      <c r="D41" s="68">
        <v>441360</v>
      </c>
      <c r="E41" s="68">
        <v>7910</v>
      </c>
      <c r="F41" s="69">
        <f t="shared" ref="F41" si="62">+D41+E41</f>
        <v>449270</v>
      </c>
      <c r="G41" s="68">
        <v>0</v>
      </c>
      <c r="H41" s="68">
        <v>10008.99</v>
      </c>
      <c r="I41" s="68">
        <v>10008.99</v>
      </c>
      <c r="J41" s="68">
        <v>10008.99</v>
      </c>
      <c r="K41" s="69">
        <f t="shared" ref="K41" si="63">+F41-H41</f>
        <v>439261.01</v>
      </c>
    </row>
    <row r="42" spans="1:11" ht="25.5" x14ac:dyDescent="0.2">
      <c r="A42" s="67">
        <v>2112</v>
      </c>
      <c r="B42" s="67">
        <v>2470</v>
      </c>
      <c r="C42" s="67" t="s">
        <v>624</v>
      </c>
      <c r="D42" s="68">
        <v>18946</v>
      </c>
      <c r="E42" s="68">
        <v>0</v>
      </c>
      <c r="F42" s="69">
        <f t="shared" ref="F42" si="64">+D42+E42</f>
        <v>18946</v>
      </c>
      <c r="G42" s="68">
        <v>0</v>
      </c>
      <c r="H42" s="68">
        <v>2395.6</v>
      </c>
      <c r="I42" s="68">
        <v>2395.6</v>
      </c>
      <c r="J42" s="68">
        <v>2395.6</v>
      </c>
      <c r="K42" s="69">
        <f t="shared" ref="K42" si="65">+F42-H42</f>
        <v>16550.400000000001</v>
      </c>
    </row>
    <row r="43" spans="1:11" ht="25.5" x14ac:dyDescent="0.2">
      <c r="A43" s="67">
        <v>2112</v>
      </c>
      <c r="B43" s="67">
        <v>2480</v>
      </c>
      <c r="C43" s="67" t="s">
        <v>625</v>
      </c>
      <c r="D43" s="68">
        <v>74880</v>
      </c>
      <c r="E43" s="68">
        <v>0</v>
      </c>
      <c r="F43" s="69">
        <f t="shared" ref="F43" si="66">+D43+E43</f>
        <v>74880</v>
      </c>
      <c r="G43" s="68">
        <v>0</v>
      </c>
      <c r="H43" s="68">
        <v>522.29999999999995</v>
      </c>
      <c r="I43" s="68">
        <v>522.29999999999995</v>
      </c>
      <c r="J43" s="68">
        <v>522.29999999999995</v>
      </c>
      <c r="K43" s="69">
        <f t="shared" ref="K43" si="67">+F43-H43</f>
        <v>74357.7</v>
      </c>
    </row>
    <row r="44" spans="1:11" ht="25.5" x14ac:dyDescent="0.2">
      <c r="A44" s="67">
        <v>2112</v>
      </c>
      <c r="B44" s="67">
        <v>2490</v>
      </c>
      <c r="C44" s="67" t="s">
        <v>626</v>
      </c>
      <c r="D44" s="68">
        <v>85896</v>
      </c>
      <c r="E44" s="68">
        <v>0</v>
      </c>
      <c r="F44" s="69">
        <f t="shared" ref="F44" si="68">+D44+E44</f>
        <v>85896</v>
      </c>
      <c r="G44" s="68">
        <v>0</v>
      </c>
      <c r="H44" s="68">
        <v>3289</v>
      </c>
      <c r="I44" s="68">
        <v>3289</v>
      </c>
      <c r="J44" s="68">
        <v>3289</v>
      </c>
      <c r="K44" s="69">
        <f t="shared" ref="K44" si="69">+F44-H44</f>
        <v>82607</v>
      </c>
    </row>
    <row r="45" spans="1:11" ht="25.5" x14ac:dyDescent="0.2">
      <c r="A45" s="67">
        <v>2112</v>
      </c>
      <c r="B45" s="67">
        <v>2510</v>
      </c>
      <c r="C45" s="67" t="s">
        <v>627</v>
      </c>
      <c r="D45" s="68">
        <v>25396</v>
      </c>
      <c r="E45" s="68">
        <v>0</v>
      </c>
      <c r="F45" s="69">
        <f t="shared" ref="F45" si="70">+D45+E45</f>
        <v>25396</v>
      </c>
      <c r="G45" s="68">
        <v>0</v>
      </c>
      <c r="H45" s="68">
        <v>0</v>
      </c>
      <c r="I45" s="68">
        <v>0</v>
      </c>
      <c r="J45" s="68">
        <v>0</v>
      </c>
      <c r="K45" s="69">
        <f t="shared" ref="K45" si="71">+F45-H45</f>
        <v>25396</v>
      </c>
    </row>
    <row r="46" spans="1:11" ht="25.5" x14ac:dyDescent="0.2">
      <c r="A46" s="67">
        <v>2112</v>
      </c>
      <c r="B46" s="67">
        <v>2520</v>
      </c>
      <c r="C46" s="67" t="s">
        <v>628</v>
      </c>
      <c r="D46" s="68">
        <v>3846</v>
      </c>
      <c r="E46" s="68">
        <v>0</v>
      </c>
      <c r="F46" s="69">
        <f t="shared" ref="F46" si="72">+D46+E46</f>
        <v>3846</v>
      </c>
      <c r="G46" s="68">
        <v>0</v>
      </c>
      <c r="H46" s="68">
        <v>237.4</v>
      </c>
      <c r="I46" s="68">
        <v>237.4</v>
      </c>
      <c r="J46" s="68">
        <v>237.4</v>
      </c>
      <c r="K46" s="69">
        <f t="shared" ref="K46" si="73">+F46-H46</f>
        <v>3608.6</v>
      </c>
    </row>
    <row r="47" spans="1:11" ht="25.5" x14ac:dyDescent="0.2">
      <c r="A47" s="67">
        <v>2112</v>
      </c>
      <c r="B47" s="67">
        <v>2530</v>
      </c>
      <c r="C47" s="67" t="s">
        <v>629</v>
      </c>
      <c r="D47" s="68">
        <v>53140</v>
      </c>
      <c r="E47" s="68">
        <v>0</v>
      </c>
      <c r="F47" s="69">
        <f t="shared" ref="F47" si="74">+D47+E47</f>
        <v>53140</v>
      </c>
      <c r="G47" s="68">
        <v>0</v>
      </c>
      <c r="H47" s="68">
        <v>4238.6000000000004</v>
      </c>
      <c r="I47" s="68">
        <v>4238.6000000000004</v>
      </c>
      <c r="J47" s="68">
        <v>4238.6000000000004</v>
      </c>
      <c r="K47" s="69">
        <f t="shared" ref="K47" si="75">+F47-H47</f>
        <v>48901.4</v>
      </c>
    </row>
    <row r="48" spans="1:11" ht="25.5" x14ac:dyDescent="0.2">
      <c r="A48" s="67">
        <v>2112</v>
      </c>
      <c r="B48" s="67">
        <v>2540</v>
      </c>
      <c r="C48" s="67" t="s">
        <v>630</v>
      </c>
      <c r="D48" s="68">
        <v>6046</v>
      </c>
      <c r="E48" s="68">
        <v>0</v>
      </c>
      <c r="F48" s="69">
        <f t="shared" ref="F48" si="76">+D48+E48</f>
        <v>6046</v>
      </c>
      <c r="G48" s="68">
        <v>0</v>
      </c>
      <c r="H48" s="68">
        <v>0</v>
      </c>
      <c r="I48" s="68">
        <v>0</v>
      </c>
      <c r="J48" s="68">
        <v>0</v>
      </c>
      <c r="K48" s="69">
        <f t="shared" ref="K48" si="77">+F48-H48</f>
        <v>6046</v>
      </c>
    </row>
    <row r="49" spans="1:11" ht="25.5" x14ac:dyDescent="0.2">
      <c r="A49" s="67">
        <v>2112</v>
      </c>
      <c r="B49" s="67">
        <v>2550</v>
      </c>
      <c r="C49" s="67" t="s">
        <v>631</v>
      </c>
      <c r="D49" s="68">
        <v>5606</v>
      </c>
      <c r="E49" s="68">
        <v>0</v>
      </c>
      <c r="F49" s="69">
        <f t="shared" ref="F49" si="78">+D49+E49</f>
        <v>5606</v>
      </c>
      <c r="G49" s="68">
        <v>0</v>
      </c>
      <c r="H49" s="68">
        <v>69.599999999999994</v>
      </c>
      <c r="I49" s="68">
        <v>69.599999999999994</v>
      </c>
      <c r="J49" s="68">
        <v>69.599999999999994</v>
      </c>
      <c r="K49" s="69">
        <f t="shared" ref="K49" si="79">+F49-H49</f>
        <v>5536.4</v>
      </c>
    </row>
    <row r="50" spans="1:11" ht="25.5" x14ac:dyDescent="0.2">
      <c r="A50" s="67">
        <v>2112</v>
      </c>
      <c r="B50" s="67">
        <v>2560</v>
      </c>
      <c r="C50" s="67" t="s">
        <v>632</v>
      </c>
      <c r="D50" s="68">
        <v>6560</v>
      </c>
      <c r="E50" s="68">
        <v>0</v>
      </c>
      <c r="F50" s="69">
        <f t="shared" ref="F50" si="80">+D50+E50</f>
        <v>6560</v>
      </c>
      <c r="G50" s="68">
        <v>0</v>
      </c>
      <c r="H50" s="68">
        <v>0</v>
      </c>
      <c r="I50" s="68">
        <v>0</v>
      </c>
      <c r="J50" s="68">
        <v>0</v>
      </c>
      <c r="K50" s="69">
        <f t="shared" ref="K50" si="81">+F50-H50</f>
        <v>6560</v>
      </c>
    </row>
    <row r="51" spans="1:11" ht="25.5" x14ac:dyDescent="0.2">
      <c r="A51" s="67">
        <v>2112</v>
      </c>
      <c r="B51" s="67">
        <v>2610</v>
      </c>
      <c r="C51" s="67" t="s">
        <v>633</v>
      </c>
      <c r="D51" s="68">
        <v>670760</v>
      </c>
      <c r="E51" s="68">
        <v>0</v>
      </c>
      <c r="F51" s="69">
        <f t="shared" ref="F51" si="82">+D51+E51</f>
        <v>670760</v>
      </c>
      <c r="G51" s="68">
        <v>0</v>
      </c>
      <c r="H51" s="68">
        <v>223580</v>
      </c>
      <c r="I51" s="68">
        <v>223580</v>
      </c>
      <c r="J51" s="68">
        <v>223580</v>
      </c>
      <c r="K51" s="69">
        <f t="shared" ref="K51" si="83">+F51-H51</f>
        <v>447180</v>
      </c>
    </row>
    <row r="52" spans="1:11" ht="25.5" x14ac:dyDescent="0.2">
      <c r="A52" s="67">
        <v>2112</v>
      </c>
      <c r="B52" s="67">
        <v>2710</v>
      </c>
      <c r="C52" s="67" t="s">
        <v>634</v>
      </c>
      <c r="D52" s="68">
        <v>273190</v>
      </c>
      <c r="E52" s="68">
        <v>0</v>
      </c>
      <c r="F52" s="69">
        <f t="shared" ref="F52" si="84">+D52+E52</f>
        <v>273190</v>
      </c>
      <c r="G52" s="68">
        <v>0</v>
      </c>
      <c r="H52" s="68">
        <v>91140</v>
      </c>
      <c r="I52" s="68">
        <v>91140</v>
      </c>
      <c r="J52" s="68">
        <v>91140</v>
      </c>
      <c r="K52" s="69">
        <f t="shared" ref="K52" si="85">+F52-H52</f>
        <v>182050</v>
      </c>
    </row>
    <row r="53" spans="1:11" ht="25.5" x14ac:dyDescent="0.2">
      <c r="A53" s="67">
        <v>2112</v>
      </c>
      <c r="B53" s="67">
        <v>2720</v>
      </c>
      <c r="C53" s="67" t="s">
        <v>635</v>
      </c>
      <c r="D53" s="68">
        <v>34562</v>
      </c>
      <c r="E53" s="68">
        <v>0</v>
      </c>
      <c r="F53" s="69">
        <f t="shared" ref="F53" si="86">+D53+E53</f>
        <v>34562</v>
      </c>
      <c r="G53" s="68">
        <v>0</v>
      </c>
      <c r="H53" s="68">
        <v>0</v>
      </c>
      <c r="I53" s="68">
        <v>0</v>
      </c>
      <c r="J53" s="68">
        <v>0</v>
      </c>
      <c r="K53" s="69">
        <f t="shared" ref="K53" si="87">+F53-H53</f>
        <v>34562</v>
      </c>
    </row>
    <row r="54" spans="1:11" ht="25.5" x14ac:dyDescent="0.2">
      <c r="A54" s="67">
        <v>2112</v>
      </c>
      <c r="B54" s="67">
        <v>2730</v>
      </c>
      <c r="C54" s="67" t="s">
        <v>636</v>
      </c>
      <c r="D54" s="68">
        <v>91850</v>
      </c>
      <c r="E54" s="68">
        <v>0</v>
      </c>
      <c r="F54" s="69">
        <f t="shared" ref="F54" si="88">+D54+E54</f>
        <v>91850</v>
      </c>
      <c r="G54" s="68">
        <v>0</v>
      </c>
      <c r="H54" s="68">
        <v>3288</v>
      </c>
      <c r="I54" s="68">
        <v>3288</v>
      </c>
      <c r="J54" s="68">
        <v>3288</v>
      </c>
      <c r="K54" s="69">
        <f t="shared" ref="K54" si="89">+F54-H54</f>
        <v>88562</v>
      </c>
    </row>
    <row r="55" spans="1:11" x14ac:dyDescent="0.2">
      <c r="A55" s="67">
        <v>2112</v>
      </c>
      <c r="B55" s="67">
        <v>2740</v>
      </c>
      <c r="C55" s="67" t="s">
        <v>637</v>
      </c>
      <c r="D55" s="68">
        <v>0</v>
      </c>
      <c r="E55" s="68">
        <v>0</v>
      </c>
      <c r="F55" s="69">
        <f t="shared" ref="F55" si="90">+D55+E55</f>
        <v>0</v>
      </c>
      <c r="G55" s="68">
        <v>0</v>
      </c>
      <c r="H55" s="68">
        <v>0</v>
      </c>
      <c r="I55" s="68">
        <v>0</v>
      </c>
      <c r="J55" s="68">
        <v>0</v>
      </c>
      <c r="K55" s="69">
        <f t="shared" ref="K55" si="91">+F55-H55</f>
        <v>0</v>
      </c>
    </row>
    <row r="56" spans="1:11" ht="25.5" x14ac:dyDescent="0.2">
      <c r="A56" s="67">
        <v>2112</v>
      </c>
      <c r="B56" s="67">
        <v>2750</v>
      </c>
      <c r="C56" s="67" t="s">
        <v>638</v>
      </c>
      <c r="D56" s="68">
        <v>0</v>
      </c>
      <c r="E56" s="68">
        <v>0</v>
      </c>
      <c r="F56" s="69">
        <f t="shared" ref="F56" si="92">+D56+E56</f>
        <v>0</v>
      </c>
      <c r="G56" s="68">
        <v>0</v>
      </c>
      <c r="H56" s="68">
        <v>0</v>
      </c>
      <c r="I56" s="68">
        <v>0</v>
      </c>
      <c r="J56" s="68">
        <v>0</v>
      </c>
      <c r="K56" s="69">
        <f t="shared" ref="K56" si="93">+F56-H56</f>
        <v>0</v>
      </c>
    </row>
    <row r="57" spans="1:11" ht="25.5" x14ac:dyDescent="0.2">
      <c r="A57" s="67">
        <v>2112</v>
      </c>
      <c r="B57" s="67">
        <v>2910</v>
      </c>
      <c r="C57" s="67" t="s">
        <v>639</v>
      </c>
      <c r="D57" s="68">
        <v>56318</v>
      </c>
      <c r="E57" s="68">
        <v>0</v>
      </c>
      <c r="F57" s="69">
        <f t="shared" ref="F57" si="94">+D57+E57</f>
        <v>56318</v>
      </c>
      <c r="G57" s="68">
        <v>0</v>
      </c>
      <c r="H57" s="68">
        <v>3878.4</v>
      </c>
      <c r="I57" s="68">
        <v>3878.4</v>
      </c>
      <c r="J57" s="68">
        <v>3878.4</v>
      </c>
      <c r="K57" s="69">
        <f t="shared" ref="K57" si="95">+F57-H57</f>
        <v>52439.6</v>
      </c>
    </row>
    <row r="58" spans="1:11" ht="25.5" x14ac:dyDescent="0.2">
      <c r="A58" s="67">
        <v>2112</v>
      </c>
      <c r="B58" s="67">
        <v>2920</v>
      </c>
      <c r="C58" s="67" t="s">
        <v>640</v>
      </c>
      <c r="D58" s="68">
        <v>8520</v>
      </c>
      <c r="E58" s="68">
        <v>0</v>
      </c>
      <c r="F58" s="69">
        <f t="shared" ref="F58" si="96">+D58+E58</f>
        <v>8520</v>
      </c>
      <c r="G58" s="68">
        <v>0</v>
      </c>
      <c r="H58" s="68">
        <v>519.94000000000005</v>
      </c>
      <c r="I58" s="68">
        <v>519.94000000000005</v>
      </c>
      <c r="J58" s="68">
        <v>519.94000000000005</v>
      </c>
      <c r="K58" s="69">
        <f t="shared" ref="K58" si="97">+F58-H58</f>
        <v>8000.0599999999995</v>
      </c>
    </row>
    <row r="59" spans="1:11" ht="25.5" x14ac:dyDescent="0.2">
      <c r="A59" s="67">
        <v>2112</v>
      </c>
      <c r="B59" s="67">
        <v>2930</v>
      </c>
      <c r="C59" s="67" t="s">
        <v>641</v>
      </c>
      <c r="D59" s="68">
        <v>2840</v>
      </c>
      <c r="E59" s="68">
        <v>0</v>
      </c>
      <c r="F59" s="69">
        <f t="shared" ref="F59" si="98">+D59+E59</f>
        <v>2840</v>
      </c>
      <c r="G59" s="68">
        <v>0</v>
      </c>
      <c r="H59" s="68">
        <v>0</v>
      </c>
      <c r="I59" s="68">
        <v>0</v>
      </c>
      <c r="J59" s="68">
        <v>0</v>
      </c>
      <c r="K59" s="69">
        <f t="shared" ref="K59" si="99">+F59-H59</f>
        <v>2840</v>
      </c>
    </row>
    <row r="60" spans="1:11" ht="25.5" x14ac:dyDescent="0.2">
      <c r="A60" s="67">
        <v>2112</v>
      </c>
      <c r="B60" s="67">
        <v>2940</v>
      </c>
      <c r="C60" s="67" t="s">
        <v>642</v>
      </c>
      <c r="D60" s="68">
        <v>116900</v>
      </c>
      <c r="E60" s="68">
        <v>0</v>
      </c>
      <c r="F60" s="69">
        <f t="shared" ref="F60" si="100">+D60+E60</f>
        <v>116900</v>
      </c>
      <c r="G60" s="68">
        <v>0</v>
      </c>
      <c r="H60" s="68">
        <v>5938.86</v>
      </c>
      <c r="I60" s="68">
        <v>5938.86</v>
      </c>
      <c r="J60" s="68">
        <v>5938.86</v>
      </c>
      <c r="K60" s="69">
        <f t="shared" ref="K60" si="101">+F60-H60</f>
        <v>110961.14</v>
      </c>
    </row>
    <row r="61" spans="1:11" ht="25.5" x14ac:dyDescent="0.2">
      <c r="A61" s="67">
        <v>2112</v>
      </c>
      <c r="B61" s="67">
        <v>2950</v>
      </c>
      <c r="C61" s="67" t="s">
        <v>643</v>
      </c>
      <c r="D61" s="68">
        <v>0</v>
      </c>
      <c r="E61" s="68">
        <v>0</v>
      </c>
      <c r="F61" s="69">
        <f t="shared" ref="F61" si="102">+D61+E61</f>
        <v>0</v>
      </c>
      <c r="G61" s="68">
        <v>0</v>
      </c>
      <c r="H61" s="68">
        <v>0</v>
      </c>
      <c r="I61" s="68">
        <v>0</v>
      </c>
      <c r="J61" s="68">
        <v>0</v>
      </c>
      <c r="K61" s="69">
        <f t="shared" ref="K61" si="103">+F61-H61</f>
        <v>0</v>
      </c>
    </row>
    <row r="62" spans="1:11" ht="25.5" x14ac:dyDescent="0.2">
      <c r="A62" s="67">
        <v>2112</v>
      </c>
      <c r="B62" s="67">
        <v>2960</v>
      </c>
      <c r="C62" s="67" t="s">
        <v>644</v>
      </c>
      <c r="D62" s="68">
        <v>10386</v>
      </c>
      <c r="E62" s="68">
        <v>0</v>
      </c>
      <c r="F62" s="69">
        <f t="shared" ref="F62" si="104">+D62+E62</f>
        <v>10386</v>
      </c>
      <c r="G62" s="68">
        <v>0</v>
      </c>
      <c r="H62" s="68">
        <v>0</v>
      </c>
      <c r="I62" s="68">
        <v>0</v>
      </c>
      <c r="J62" s="68">
        <v>0</v>
      </c>
      <c r="K62" s="69">
        <f t="shared" ref="K62" si="105">+F62-H62</f>
        <v>10386</v>
      </c>
    </row>
    <row r="63" spans="1:11" ht="25.5" x14ac:dyDescent="0.2">
      <c r="A63" s="67">
        <v>2112</v>
      </c>
      <c r="B63" s="67">
        <v>2990</v>
      </c>
      <c r="C63" s="67" t="s">
        <v>645</v>
      </c>
      <c r="D63" s="68">
        <v>0</v>
      </c>
      <c r="E63" s="68">
        <v>0</v>
      </c>
      <c r="F63" s="69">
        <f t="shared" ref="F63" si="106">+D63+E63</f>
        <v>0</v>
      </c>
      <c r="G63" s="68">
        <v>0</v>
      </c>
      <c r="H63" s="68">
        <v>0</v>
      </c>
      <c r="I63" s="68">
        <v>0</v>
      </c>
      <c r="J63" s="68">
        <v>0</v>
      </c>
      <c r="K63" s="69">
        <f t="shared" ref="K63" si="107">+F63-H63</f>
        <v>0</v>
      </c>
    </row>
    <row r="64" spans="1:11" x14ac:dyDescent="0.2">
      <c r="A64" s="67">
        <v>2112</v>
      </c>
      <c r="B64" s="67">
        <v>3110</v>
      </c>
      <c r="C64" s="67" t="s">
        <v>646</v>
      </c>
      <c r="D64" s="68">
        <v>710132</v>
      </c>
      <c r="E64" s="68">
        <v>0</v>
      </c>
      <c r="F64" s="69">
        <f t="shared" ref="F64" si="108">+D64+E64</f>
        <v>710132</v>
      </c>
      <c r="G64" s="68">
        <v>0</v>
      </c>
      <c r="H64" s="68">
        <v>283525</v>
      </c>
      <c r="I64" s="68">
        <v>283525</v>
      </c>
      <c r="J64" s="68">
        <v>283525</v>
      </c>
      <c r="K64" s="69">
        <f t="shared" ref="K64" si="109">+F64-H64</f>
        <v>426607</v>
      </c>
    </row>
    <row r="65" spans="1:11" x14ac:dyDescent="0.2">
      <c r="A65" s="67">
        <v>2112</v>
      </c>
      <c r="B65" s="67">
        <v>3130</v>
      </c>
      <c r="C65" s="67" t="s">
        <v>647</v>
      </c>
      <c r="D65" s="68">
        <v>38312</v>
      </c>
      <c r="E65" s="68">
        <v>0</v>
      </c>
      <c r="F65" s="69">
        <f t="shared" ref="F65" si="110">+D65+E65</f>
        <v>38312</v>
      </c>
      <c r="G65" s="68">
        <v>0</v>
      </c>
      <c r="H65" s="68">
        <v>3862.53</v>
      </c>
      <c r="I65" s="68">
        <v>3862.53</v>
      </c>
      <c r="J65" s="68">
        <v>3862.53</v>
      </c>
      <c r="K65" s="69">
        <f t="shared" ref="K65" si="111">+F65-H65</f>
        <v>34449.47</v>
      </c>
    </row>
    <row r="66" spans="1:11" ht="25.5" x14ac:dyDescent="0.2">
      <c r="A66" s="67">
        <v>2112</v>
      </c>
      <c r="B66" s="67">
        <v>3140</v>
      </c>
      <c r="C66" s="67" t="s">
        <v>648</v>
      </c>
      <c r="D66" s="68">
        <v>189292</v>
      </c>
      <c r="E66" s="68">
        <v>0</v>
      </c>
      <c r="F66" s="69">
        <f t="shared" ref="F66" si="112">+D66+E66</f>
        <v>189292</v>
      </c>
      <c r="G66" s="68">
        <v>0</v>
      </c>
      <c r="H66" s="68">
        <v>45699.24</v>
      </c>
      <c r="I66" s="68">
        <v>45699.24</v>
      </c>
      <c r="J66" s="68">
        <v>45699.24</v>
      </c>
      <c r="K66" s="69">
        <f t="shared" ref="K66" si="113">+F66-H66</f>
        <v>143592.76</v>
      </c>
    </row>
    <row r="67" spans="1:11" x14ac:dyDescent="0.2">
      <c r="A67" s="67">
        <v>2112</v>
      </c>
      <c r="B67" s="67">
        <v>3150</v>
      </c>
      <c r="C67" s="67" t="s">
        <v>649</v>
      </c>
      <c r="D67" s="68">
        <v>70200</v>
      </c>
      <c r="E67" s="68">
        <v>0</v>
      </c>
      <c r="F67" s="69">
        <f t="shared" ref="F67" si="114">+D67+E67</f>
        <v>70200</v>
      </c>
      <c r="G67" s="68">
        <v>0</v>
      </c>
      <c r="H67" s="68">
        <v>29107.51</v>
      </c>
      <c r="I67" s="68">
        <v>29107.51</v>
      </c>
      <c r="J67" s="68">
        <v>29107.51</v>
      </c>
      <c r="K67" s="69">
        <f t="shared" ref="K67" si="115">+F67-H67</f>
        <v>41092.490000000005</v>
      </c>
    </row>
    <row r="68" spans="1:11" ht="25.5" x14ac:dyDescent="0.2">
      <c r="A68" s="67">
        <v>2112</v>
      </c>
      <c r="B68" s="67">
        <v>3170</v>
      </c>
      <c r="C68" s="67" t="s">
        <v>650</v>
      </c>
      <c r="D68" s="68">
        <v>2419870</v>
      </c>
      <c r="E68" s="68">
        <v>0</v>
      </c>
      <c r="F68" s="69">
        <f t="shared" ref="F68" si="116">+D68+E68</f>
        <v>2419870</v>
      </c>
      <c r="G68" s="68">
        <v>0</v>
      </c>
      <c r="H68" s="68">
        <v>262153.42</v>
      </c>
      <c r="I68" s="68">
        <v>262153.42</v>
      </c>
      <c r="J68" s="68">
        <v>262153.42</v>
      </c>
      <c r="K68" s="69">
        <f t="shared" ref="K68" si="117">+F68-H68</f>
        <v>2157716.58</v>
      </c>
    </row>
    <row r="69" spans="1:11" ht="25.5" x14ac:dyDescent="0.2">
      <c r="A69" s="67">
        <v>2112</v>
      </c>
      <c r="B69" s="67">
        <v>3180</v>
      </c>
      <c r="C69" s="67" t="s">
        <v>651</v>
      </c>
      <c r="D69" s="68">
        <v>10386</v>
      </c>
      <c r="E69" s="68">
        <v>0</v>
      </c>
      <c r="F69" s="69">
        <f t="shared" ref="F69" si="118">+D69+E69</f>
        <v>10386</v>
      </c>
      <c r="G69" s="68">
        <v>0</v>
      </c>
      <c r="H69" s="68">
        <v>4980.57</v>
      </c>
      <c r="I69" s="68">
        <v>4980.57</v>
      </c>
      <c r="J69" s="68">
        <v>4980.57</v>
      </c>
      <c r="K69" s="69">
        <f t="shared" ref="K69" si="119">+F69-H69</f>
        <v>5405.43</v>
      </c>
    </row>
    <row r="70" spans="1:11" ht="25.5" x14ac:dyDescent="0.2">
      <c r="A70" s="67">
        <v>2112</v>
      </c>
      <c r="B70" s="67">
        <v>3250</v>
      </c>
      <c r="C70" s="67" t="s">
        <v>652</v>
      </c>
      <c r="D70" s="68">
        <v>0</v>
      </c>
      <c r="E70" s="68">
        <v>0</v>
      </c>
      <c r="F70" s="69">
        <f t="shared" ref="F70" si="120">+D70+E70</f>
        <v>0</v>
      </c>
      <c r="G70" s="68">
        <v>0</v>
      </c>
      <c r="H70" s="68">
        <v>0</v>
      </c>
      <c r="I70" s="68">
        <v>0</v>
      </c>
      <c r="J70" s="68">
        <v>0</v>
      </c>
      <c r="K70" s="69">
        <f t="shared" ref="K70" si="121">+F70-H70</f>
        <v>0</v>
      </c>
    </row>
    <row r="71" spans="1:11" ht="25.5" x14ac:dyDescent="0.2">
      <c r="A71" s="67">
        <v>2112</v>
      </c>
      <c r="B71" s="67">
        <v>3270</v>
      </c>
      <c r="C71" s="67" t="s">
        <v>653</v>
      </c>
      <c r="D71" s="68">
        <v>528206</v>
      </c>
      <c r="E71" s="68">
        <v>0</v>
      </c>
      <c r="F71" s="69">
        <f t="shared" ref="F71" si="122">+D71+E71</f>
        <v>528206</v>
      </c>
      <c r="G71" s="68">
        <v>0</v>
      </c>
      <c r="H71" s="68">
        <v>0</v>
      </c>
      <c r="I71" s="68">
        <v>0</v>
      </c>
      <c r="J71" s="68">
        <v>0</v>
      </c>
      <c r="K71" s="69">
        <f t="shared" ref="K71" si="123">+F71-H71</f>
        <v>528206</v>
      </c>
    </row>
    <row r="72" spans="1:11" ht="25.5" x14ac:dyDescent="0.2">
      <c r="A72" s="67">
        <v>2112</v>
      </c>
      <c r="B72" s="67">
        <v>3290</v>
      </c>
      <c r="C72" s="67" t="s">
        <v>654</v>
      </c>
      <c r="D72" s="68">
        <v>9468</v>
      </c>
      <c r="E72" s="68">
        <v>0</v>
      </c>
      <c r="F72" s="69">
        <f t="shared" ref="F72" si="124">+D72+E72</f>
        <v>9468</v>
      </c>
      <c r="G72" s="68">
        <v>0</v>
      </c>
      <c r="H72" s="68">
        <v>0</v>
      </c>
      <c r="I72" s="68">
        <v>0</v>
      </c>
      <c r="J72" s="68">
        <v>0</v>
      </c>
      <c r="K72" s="69">
        <f t="shared" ref="K72" si="125">+F72-H72</f>
        <v>9468</v>
      </c>
    </row>
    <row r="73" spans="1:11" ht="25.5" x14ac:dyDescent="0.2">
      <c r="A73" s="67">
        <v>2112</v>
      </c>
      <c r="B73" s="67">
        <v>3310</v>
      </c>
      <c r="C73" s="67" t="s">
        <v>655</v>
      </c>
      <c r="D73" s="68">
        <v>840000</v>
      </c>
      <c r="E73" s="68">
        <v>0</v>
      </c>
      <c r="F73" s="69">
        <f t="shared" ref="F73" si="126">+D73+E73</f>
        <v>840000</v>
      </c>
      <c r="G73" s="68">
        <v>0</v>
      </c>
      <c r="H73" s="68">
        <v>0</v>
      </c>
      <c r="I73" s="68">
        <v>0</v>
      </c>
      <c r="J73" s="68">
        <v>0</v>
      </c>
      <c r="K73" s="69">
        <f t="shared" ref="K73" si="127">+F73-H73</f>
        <v>840000</v>
      </c>
    </row>
    <row r="74" spans="1:11" ht="25.5" x14ac:dyDescent="0.2">
      <c r="A74" s="67">
        <v>2112</v>
      </c>
      <c r="B74" s="67">
        <v>3320</v>
      </c>
      <c r="C74" s="67" t="s">
        <v>656</v>
      </c>
      <c r="D74" s="68">
        <v>0</v>
      </c>
      <c r="E74" s="68">
        <v>0</v>
      </c>
      <c r="F74" s="69">
        <f t="shared" ref="F74" si="128">+D74+E74</f>
        <v>0</v>
      </c>
      <c r="G74" s="68">
        <v>0</v>
      </c>
      <c r="H74" s="68">
        <v>0</v>
      </c>
      <c r="I74" s="68">
        <v>0</v>
      </c>
      <c r="J74" s="68">
        <v>0</v>
      </c>
      <c r="K74" s="69">
        <f t="shared" ref="K74" si="129">+F74-H74</f>
        <v>0</v>
      </c>
    </row>
    <row r="75" spans="1:11" ht="25.5" x14ac:dyDescent="0.2">
      <c r="A75" s="67">
        <v>2112</v>
      </c>
      <c r="B75" s="67">
        <v>3330</v>
      </c>
      <c r="C75" s="67" t="s">
        <v>657</v>
      </c>
      <c r="D75" s="68">
        <v>5192</v>
      </c>
      <c r="E75" s="68">
        <v>0</v>
      </c>
      <c r="F75" s="69">
        <f t="shared" ref="F75" si="130">+D75+E75</f>
        <v>5192</v>
      </c>
      <c r="G75" s="68">
        <v>0</v>
      </c>
      <c r="H75" s="68">
        <v>0</v>
      </c>
      <c r="I75" s="68">
        <v>0</v>
      </c>
      <c r="J75" s="68">
        <v>0</v>
      </c>
      <c r="K75" s="69">
        <f t="shared" ref="K75" si="131">+F75-H75</f>
        <v>5192</v>
      </c>
    </row>
    <row r="76" spans="1:11" ht="25.5" x14ac:dyDescent="0.2">
      <c r="A76" s="67">
        <v>2112</v>
      </c>
      <c r="B76" s="67">
        <v>3340</v>
      </c>
      <c r="C76" s="67" t="s">
        <v>658</v>
      </c>
      <c r="D76" s="68">
        <v>782660</v>
      </c>
      <c r="E76" s="68">
        <v>0</v>
      </c>
      <c r="F76" s="69">
        <f t="shared" ref="F76" si="132">+D76+E76</f>
        <v>782660</v>
      </c>
      <c r="G76" s="68">
        <v>0</v>
      </c>
      <c r="H76" s="68">
        <v>20880</v>
      </c>
      <c r="I76" s="68">
        <v>20880</v>
      </c>
      <c r="J76" s="68">
        <v>20880</v>
      </c>
      <c r="K76" s="69">
        <f t="shared" ref="K76" si="133">+F76-H76</f>
        <v>761780</v>
      </c>
    </row>
    <row r="77" spans="1:11" ht="25.5" x14ac:dyDescent="0.2">
      <c r="A77" s="67">
        <v>2112</v>
      </c>
      <c r="B77" s="67">
        <v>3350</v>
      </c>
      <c r="C77" s="67" t="s">
        <v>659</v>
      </c>
      <c r="D77" s="68">
        <v>0</v>
      </c>
      <c r="E77" s="68">
        <v>0</v>
      </c>
      <c r="F77" s="69">
        <f t="shared" ref="F77" si="134">+D77+E77</f>
        <v>0</v>
      </c>
      <c r="G77" s="68">
        <v>0</v>
      </c>
      <c r="H77" s="68">
        <v>0</v>
      </c>
      <c r="I77" s="68">
        <v>0</v>
      </c>
      <c r="J77" s="68">
        <v>0</v>
      </c>
      <c r="K77" s="69">
        <f t="shared" ref="K77" si="135">+F77-H77</f>
        <v>0</v>
      </c>
    </row>
    <row r="78" spans="1:11" ht="25.5" x14ac:dyDescent="0.2">
      <c r="A78" s="67">
        <v>2112</v>
      </c>
      <c r="B78" s="67">
        <v>3360</v>
      </c>
      <c r="C78" s="67" t="s">
        <v>660</v>
      </c>
      <c r="D78" s="68">
        <v>530560</v>
      </c>
      <c r="E78" s="68">
        <v>0</v>
      </c>
      <c r="F78" s="69">
        <f t="shared" ref="F78" si="136">+D78+E78</f>
        <v>530560</v>
      </c>
      <c r="G78" s="68">
        <v>0</v>
      </c>
      <c r="H78" s="68">
        <v>37400.18</v>
      </c>
      <c r="I78" s="68">
        <v>37400.18</v>
      </c>
      <c r="J78" s="68">
        <v>37400.18</v>
      </c>
      <c r="K78" s="69">
        <f t="shared" ref="K78" si="137">+F78-H78</f>
        <v>493159.82</v>
      </c>
    </row>
    <row r="79" spans="1:11" ht="25.5" x14ac:dyDescent="0.2">
      <c r="A79" s="67">
        <v>2112</v>
      </c>
      <c r="B79" s="67">
        <v>3380</v>
      </c>
      <c r="C79" s="67" t="s">
        <v>661</v>
      </c>
      <c r="D79" s="68">
        <v>615512</v>
      </c>
      <c r="E79" s="68">
        <v>0</v>
      </c>
      <c r="F79" s="69">
        <f t="shared" ref="F79" si="138">+D79+E79</f>
        <v>615512</v>
      </c>
      <c r="G79" s="68">
        <v>0</v>
      </c>
      <c r="H79" s="68">
        <v>366130.8</v>
      </c>
      <c r="I79" s="68">
        <v>366130.8</v>
      </c>
      <c r="J79" s="68">
        <v>366130.8</v>
      </c>
      <c r="K79" s="69">
        <f t="shared" ref="K79" si="139">+F79-H79</f>
        <v>249381.2</v>
      </c>
    </row>
    <row r="80" spans="1:11" ht="25.5" x14ac:dyDescent="0.2">
      <c r="A80" s="67">
        <v>2112</v>
      </c>
      <c r="B80" s="67">
        <v>3390</v>
      </c>
      <c r="C80" s="67" t="s">
        <v>662</v>
      </c>
      <c r="D80" s="68">
        <v>0</v>
      </c>
      <c r="E80" s="68">
        <v>0</v>
      </c>
      <c r="F80" s="69">
        <f t="shared" ref="F80" si="140">+D80+E80</f>
        <v>0</v>
      </c>
      <c r="G80" s="68">
        <v>0</v>
      </c>
      <c r="H80" s="68">
        <v>0</v>
      </c>
      <c r="I80" s="68">
        <v>0</v>
      </c>
      <c r="J80" s="68">
        <v>0</v>
      </c>
      <c r="K80" s="69">
        <f t="shared" ref="K80" si="141">+F80-H80</f>
        <v>0</v>
      </c>
    </row>
    <row r="81" spans="1:11" ht="25.5" x14ac:dyDescent="0.2">
      <c r="A81" s="67">
        <v>2112</v>
      </c>
      <c r="B81" s="67">
        <v>3410</v>
      </c>
      <c r="C81" s="67" t="s">
        <v>663</v>
      </c>
      <c r="D81" s="68">
        <v>126310</v>
      </c>
      <c r="E81" s="68">
        <v>0</v>
      </c>
      <c r="F81" s="69">
        <f t="shared" ref="F81" si="142">+D81+E81</f>
        <v>126310</v>
      </c>
      <c r="G81" s="68">
        <v>0</v>
      </c>
      <c r="H81" s="68">
        <v>42791.56</v>
      </c>
      <c r="I81" s="68">
        <v>42791.56</v>
      </c>
      <c r="J81" s="68">
        <v>42791.56</v>
      </c>
      <c r="K81" s="69">
        <f t="shared" ref="K81" si="143">+F81-H81</f>
        <v>83518.44</v>
      </c>
    </row>
    <row r="82" spans="1:11" ht="25.5" x14ac:dyDescent="0.2">
      <c r="A82" s="67">
        <v>2112</v>
      </c>
      <c r="B82" s="67">
        <v>3450</v>
      </c>
      <c r="C82" s="67" t="s">
        <v>664</v>
      </c>
      <c r="D82" s="68">
        <v>204582</v>
      </c>
      <c r="E82" s="68">
        <v>0</v>
      </c>
      <c r="F82" s="69">
        <f t="shared" ref="F82" si="144">+D82+E82</f>
        <v>204582</v>
      </c>
      <c r="G82" s="68">
        <v>0</v>
      </c>
      <c r="H82" s="68">
        <v>1663.27</v>
      </c>
      <c r="I82" s="68">
        <v>1663.27</v>
      </c>
      <c r="J82" s="68">
        <v>1663.27</v>
      </c>
      <c r="K82" s="69">
        <f t="shared" ref="K82" si="145">+F82-H82</f>
        <v>202918.73</v>
      </c>
    </row>
    <row r="83" spans="1:11" x14ac:dyDescent="0.2">
      <c r="A83" s="67">
        <v>2112</v>
      </c>
      <c r="B83" s="67">
        <v>3470</v>
      </c>
      <c r="C83" s="67" t="s">
        <v>665</v>
      </c>
      <c r="D83" s="68">
        <v>0</v>
      </c>
      <c r="E83" s="68">
        <v>0</v>
      </c>
      <c r="F83" s="69">
        <f t="shared" ref="F83" si="146">+D83+E83</f>
        <v>0</v>
      </c>
      <c r="G83" s="68">
        <v>0</v>
      </c>
      <c r="H83" s="68">
        <v>0</v>
      </c>
      <c r="I83" s="68">
        <v>0</v>
      </c>
      <c r="J83" s="68">
        <v>0</v>
      </c>
      <c r="K83" s="69">
        <f t="shared" ref="K83" si="147">+F83-H83</f>
        <v>0</v>
      </c>
    </row>
    <row r="84" spans="1:11" ht="25.5" x14ac:dyDescent="0.2">
      <c r="A84" s="67">
        <v>2112</v>
      </c>
      <c r="B84" s="67">
        <v>3510</v>
      </c>
      <c r="C84" s="67" t="s">
        <v>666</v>
      </c>
      <c r="D84" s="68">
        <v>57000</v>
      </c>
      <c r="E84" s="68">
        <v>0</v>
      </c>
      <c r="F84" s="69">
        <f t="shared" ref="F84" si="148">+D84+E84</f>
        <v>57000</v>
      </c>
      <c r="G84" s="68">
        <v>0</v>
      </c>
      <c r="H84" s="68">
        <v>0</v>
      </c>
      <c r="I84" s="68">
        <v>0</v>
      </c>
      <c r="J84" s="68">
        <v>0</v>
      </c>
      <c r="K84" s="69">
        <f t="shared" ref="K84" si="149">+F84-H84</f>
        <v>57000</v>
      </c>
    </row>
    <row r="85" spans="1:11" ht="25.5" x14ac:dyDescent="0.2">
      <c r="A85" s="67">
        <v>2112</v>
      </c>
      <c r="B85" s="67">
        <v>3520</v>
      </c>
      <c r="C85" s="67" t="s">
        <v>667</v>
      </c>
      <c r="D85" s="68">
        <v>752</v>
      </c>
      <c r="E85" s="68">
        <v>0</v>
      </c>
      <c r="F85" s="69">
        <f t="shared" ref="F85" si="150">+D85+E85</f>
        <v>752</v>
      </c>
      <c r="G85" s="68">
        <v>0</v>
      </c>
      <c r="H85" s="68">
        <v>0</v>
      </c>
      <c r="I85" s="68">
        <v>0</v>
      </c>
      <c r="J85" s="68">
        <v>0</v>
      </c>
      <c r="K85" s="69">
        <f t="shared" ref="K85" si="151">+F85-H85</f>
        <v>752</v>
      </c>
    </row>
    <row r="86" spans="1:11" ht="25.5" x14ac:dyDescent="0.2">
      <c r="A86" s="67">
        <v>2112</v>
      </c>
      <c r="B86" s="67">
        <v>3530</v>
      </c>
      <c r="C86" s="67" t="s">
        <v>668</v>
      </c>
      <c r="D86" s="68">
        <v>28400</v>
      </c>
      <c r="E86" s="68">
        <v>0</v>
      </c>
      <c r="F86" s="69">
        <f t="shared" ref="F86" si="152">+D86+E86</f>
        <v>28400</v>
      </c>
      <c r="G86" s="68">
        <v>0</v>
      </c>
      <c r="H86" s="68">
        <v>0</v>
      </c>
      <c r="I86" s="68">
        <v>0</v>
      </c>
      <c r="J86" s="68">
        <v>0</v>
      </c>
      <c r="K86" s="69">
        <f t="shared" ref="K86" si="153">+F86-H86</f>
        <v>28400</v>
      </c>
    </row>
    <row r="87" spans="1:11" ht="25.5" x14ac:dyDescent="0.2">
      <c r="A87" s="67">
        <v>2112</v>
      </c>
      <c r="B87" s="67">
        <v>3550</v>
      </c>
      <c r="C87" s="67" t="s">
        <v>669</v>
      </c>
      <c r="D87" s="68">
        <v>80130</v>
      </c>
      <c r="E87" s="68">
        <v>0</v>
      </c>
      <c r="F87" s="69">
        <f t="shared" ref="F87" si="154">+D87+E87</f>
        <v>80130</v>
      </c>
      <c r="G87" s="68">
        <v>0</v>
      </c>
      <c r="H87" s="68">
        <v>35009.46</v>
      </c>
      <c r="I87" s="68">
        <v>35009.46</v>
      </c>
      <c r="J87" s="68">
        <v>35009.46</v>
      </c>
      <c r="K87" s="69">
        <f t="shared" ref="K87" si="155">+F87-H87</f>
        <v>45120.54</v>
      </c>
    </row>
    <row r="88" spans="1:11" ht="25.5" x14ac:dyDescent="0.2">
      <c r="A88" s="67">
        <v>2112</v>
      </c>
      <c r="B88" s="67">
        <v>3570</v>
      </c>
      <c r="C88" s="67" t="s">
        <v>670</v>
      </c>
      <c r="D88" s="68">
        <v>1638</v>
      </c>
      <c r="E88" s="68">
        <v>0</v>
      </c>
      <c r="F88" s="69">
        <f t="shared" ref="F88" si="156">+D88+E88</f>
        <v>1638</v>
      </c>
      <c r="G88" s="68">
        <v>0</v>
      </c>
      <c r="H88" s="68">
        <v>0</v>
      </c>
      <c r="I88" s="68">
        <v>0</v>
      </c>
      <c r="J88" s="68">
        <v>0</v>
      </c>
      <c r="K88" s="69">
        <f t="shared" ref="K88" si="157">+F88-H88</f>
        <v>1638</v>
      </c>
    </row>
    <row r="89" spans="1:11" ht="25.5" x14ac:dyDescent="0.2">
      <c r="A89" s="67">
        <v>2112</v>
      </c>
      <c r="B89" s="67">
        <v>3580</v>
      </c>
      <c r="C89" s="67" t="s">
        <v>671</v>
      </c>
      <c r="D89" s="68">
        <v>406156</v>
      </c>
      <c r="E89" s="68">
        <v>0</v>
      </c>
      <c r="F89" s="69">
        <f t="shared" ref="F89" si="158">+D89+E89</f>
        <v>406156</v>
      </c>
      <c r="G89" s="68">
        <v>0</v>
      </c>
      <c r="H89" s="68">
        <v>252842.54</v>
      </c>
      <c r="I89" s="68">
        <v>252842.54</v>
      </c>
      <c r="J89" s="68">
        <v>252842.54</v>
      </c>
      <c r="K89" s="69">
        <f t="shared" ref="K89" si="159">+F89-H89</f>
        <v>153313.46</v>
      </c>
    </row>
    <row r="90" spans="1:11" ht="25.5" x14ac:dyDescent="0.2">
      <c r="A90" s="67">
        <v>2112</v>
      </c>
      <c r="B90" s="67">
        <v>3611</v>
      </c>
      <c r="C90" s="67" t="s">
        <v>672</v>
      </c>
      <c r="D90" s="68">
        <v>182000</v>
      </c>
      <c r="E90" s="68">
        <v>0</v>
      </c>
      <c r="F90" s="69">
        <f t="shared" ref="F90" si="160">+D90+E90</f>
        <v>182000</v>
      </c>
      <c r="G90" s="68">
        <v>0</v>
      </c>
      <c r="H90" s="68">
        <v>0</v>
      </c>
      <c r="I90" s="68">
        <v>0</v>
      </c>
      <c r="J90" s="68">
        <v>0</v>
      </c>
      <c r="K90" s="69">
        <f t="shared" ref="K90" si="161">+F90-H90</f>
        <v>182000</v>
      </c>
    </row>
    <row r="91" spans="1:11" ht="25.5" x14ac:dyDescent="0.2">
      <c r="A91" s="67">
        <v>2112</v>
      </c>
      <c r="B91" s="67">
        <v>3620</v>
      </c>
      <c r="C91" s="67" t="s">
        <v>673</v>
      </c>
      <c r="D91" s="68">
        <v>165000</v>
      </c>
      <c r="E91" s="68">
        <v>0</v>
      </c>
      <c r="F91" s="69">
        <f t="shared" ref="F91" si="162">+D91+E91</f>
        <v>165000</v>
      </c>
      <c r="G91" s="68">
        <v>0</v>
      </c>
      <c r="H91" s="68">
        <v>0</v>
      </c>
      <c r="I91" s="68">
        <v>0</v>
      </c>
      <c r="J91" s="68">
        <v>0</v>
      </c>
      <c r="K91" s="69">
        <f t="shared" ref="K91" si="163">+F91-H91</f>
        <v>165000</v>
      </c>
    </row>
    <row r="92" spans="1:11" ht="25.5" x14ac:dyDescent="0.2">
      <c r="A92" s="67">
        <v>2112</v>
      </c>
      <c r="B92" s="67">
        <v>3650</v>
      </c>
      <c r="C92" s="67" t="s">
        <v>674</v>
      </c>
      <c r="D92" s="68">
        <v>5000</v>
      </c>
      <c r="E92" s="68">
        <v>0</v>
      </c>
      <c r="F92" s="69">
        <f t="shared" ref="F92" si="164">+D92+E92</f>
        <v>5000</v>
      </c>
      <c r="G92" s="68">
        <v>0</v>
      </c>
      <c r="H92" s="68">
        <v>0</v>
      </c>
      <c r="I92" s="68">
        <v>0</v>
      </c>
      <c r="J92" s="68">
        <v>0</v>
      </c>
      <c r="K92" s="69">
        <f t="shared" ref="K92" si="165">+F92-H92</f>
        <v>5000</v>
      </c>
    </row>
    <row r="93" spans="1:11" x14ac:dyDescent="0.2">
      <c r="A93" s="67">
        <v>2112</v>
      </c>
      <c r="B93" s="67">
        <v>3710</v>
      </c>
      <c r="C93" s="67" t="s">
        <v>675</v>
      </c>
      <c r="D93" s="68">
        <v>38868</v>
      </c>
      <c r="E93" s="68">
        <v>0</v>
      </c>
      <c r="F93" s="69">
        <f t="shared" ref="F93" si="166">+D93+E93</f>
        <v>38868</v>
      </c>
      <c r="G93" s="68">
        <v>0</v>
      </c>
      <c r="H93" s="68">
        <v>0</v>
      </c>
      <c r="I93" s="68">
        <v>0</v>
      </c>
      <c r="J93" s="68">
        <v>0</v>
      </c>
      <c r="K93" s="69">
        <f t="shared" ref="K93" si="167">+F93-H93</f>
        <v>38868</v>
      </c>
    </row>
    <row r="94" spans="1:11" x14ac:dyDescent="0.2">
      <c r="A94" s="67">
        <v>2112</v>
      </c>
      <c r="B94" s="67">
        <v>3720</v>
      </c>
      <c r="C94" s="67" t="s">
        <v>676</v>
      </c>
      <c r="D94" s="68">
        <v>78400</v>
      </c>
      <c r="E94" s="68">
        <v>0</v>
      </c>
      <c r="F94" s="69">
        <f t="shared" ref="F94" si="168">+D94+E94</f>
        <v>78400</v>
      </c>
      <c r="G94" s="68">
        <v>0</v>
      </c>
      <c r="H94" s="68">
        <v>4019.5</v>
      </c>
      <c r="I94" s="68">
        <v>4019.5</v>
      </c>
      <c r="J94" s="68">
        <v>4019.5</v>
      </c>
      <c r="K94" s="69">
        <f t="shared" ref="K94" si="169">+F94-H94</f>
        <v>74380.5</v>
      </c>
    </row>
    <row r="95" spans="1:11" x14ac:dyDescent="0.2">
      <c r="A95" s="67">
        <v>2112</v>
      </c>
      <c r="B95" s="67">
        <v>3750</v>
      </c>
      <c r="C95" s="67" t="s">
        <v>677</v>
      </c>
      <c r="D95" s="68">
        <v>863404</v>
      </c>
      <c r="E95" s="68">
        <v>0</v>
      </c>
      <c r="F95" s="69">
        <f t="shared" ref="F95" si="170">+D95+E95</f>
        <v>863404</v>
      </c>
      <c r="G95" s="68">
        <v>0</v>
      </c>
      <c r="H95" s="68">
        <v>53539.91</v>
      </c>
      <c r="I95" s="68">
        <v>53539.91</v>
      </c>
      <c r="J95" s="68">
        <v>53539.91</v>
      </c>
      <c r="K95" s="69">
        <f t="shared" ref="K95" si="171">+F95-H95</f>
        <v>809864.09</v>
      </c>
    </row>
    <row r="96" spans="1:11" ht="25.5" x14ac:dyDescent="0.2">
      <c r="A96" s="67">
        <v>2112</v>
      </c>
      <c r="B96" s="67">
        <v>3760</v>
      </c>
      <c r="C96" s="67" t="s">
        <v>678</v>
      </c>
      <c r="D96" s="68">
        <v>10000</v>
      </c>
      <c r="E96" s="68">
        <v>0</v>
      </c>
      <c r="F96" s="69">
        <f t="shared" ref="F96" si="172">+D96+E96</f>
        <v>10000</v>
      </c>
      <c r="G96" s="68">
        <v>0</v>
      </c>
      <c r="H96" s="68">
        <v>0</v>
      </c>
      <c r="I96" s="68">
        <v>0</v>
      </c>
      <c r="J96" s="68">
        <v>0</v>
      </c>
      <c r="K96" s="69">
        <f t="shared" ref="K96" si="173">+F96-H96</f>
        <v>10000</v>
      </c>
    </row>
    <row r="97" spans="1:11" ht="25.5" x14ac:dyDescent="0.2">
      <c r="A97" s="67">
        <v>2112</v>
      </c>
      <c r="B97" s="67">
        <v>3780</v>
      </c>
      <c r="C97" s="67" t="s">
        <v>679</v>
      </c>
      <c r="D97" s="68">
        <v>115900</v>
      </c>
      <c r="E97" s="68">
        <v>0</v>
      </c>
      <c r="F97" s="69">
        <f t="shared" ref="F97" si="174">+D97+E97</f>
        <v>115900</v>
      </c>
      <c r="G97" s="68">
        <v>0</v>
      </c>
      <c r="H97" s="68">
        <v>0</v>
      </c>
      <c r="I97" s="68">
        <v>0</v>
      </c>
      <c r="J97" s="68">
        <v>0</v>
      </c>
      <c r="K97" s="69">
        <f t="shared" ref="K97" si="175">+F97-H97</f>
        <v>115900</v>
      </c>
    </row>
    <row r="98" spans="1:11" ht="25.5" x14ac:dyDescent="0.2">
      <c r="A98" s="67">
        <v>2112</v>
      </c>
      <c r="B98" s="67">
        <v>3790</v>
      </c>
      <c r="C98" s="67" t="s">
        <v>680</v>
      </c>
      <c r="D98" s="68">
        <v>21550</v>
      </c>
      <c r="E98" s="68">
        <v>0</v>
      </c>
      <c r="F98" s="69">
        <f t="shared" ref="F98" si="176">+D98+E98</f>
        <v>21550</v>
      </c>
      <c r="G98" s="68">
        <v>0</v>
      </c>
      <c r="H98" s="68">
        <v>0</v>
      </c>
      <c r="I98" s="68">
        <v>0</v>
      </c>
      <c r="J98" s="68">
        <v>0</v>
      </c>
      <c r="K98" s="69">
        <f t="shared" ref="K98" si="177">+F98-H98</f>
        <v>21550</v>
      </c>
    </row>
    <row r="99" spans="1:11" ht="25.5" x14ac:dyDescent="0.2">
      <c r="A99" s="67">
        <v>2112</v>
      </c>
      <c r="B99" s="67">
        <v>3810</v>
      </c>
      <c r="C99" s="67" t="s">
        <v>681</v>
      </c>
      <c r="D99" s="68">
        <v>275549.15000000002</v>
      </c>
      <c r="E99" s="68">
        <v>0</v>
      </c>
      <c r="F99" s="69">
        <f t="shared" ref="F99" si="178">+D99+E99</f>
        <v>275549.15000000002</v>
      </c>
      <c r="G99" s="68">
        <v>0</v>
      </c>
      <c r="H99" s="68">
        <v>0</v>
      </c>
      <c r="I99" s="68">
        <v>0</v>
      </c>
      <c r="J99" s="68">
        <v>0</v>
      </c>
      <c r="K99" s="69">
        <f t="shared" ref="K99" si="179">+F99-H99</f>
        <v>275549.15000000002</v>
      </c>
    </row>
    <row r="100" spans="1:11" ht="25.5" x14ac:dyDescent="0.2">
      <c r="A100" s="67">
        <v>2112</v>
      </c>
      <c r="B100" s="67">
        <v>3820</v>
      </c>
      <c r="C100" s="67" t="s">
        <v>682</v>
      </c>
      <c r="D100" s="68">
        <v>624452</v>
      </c>
      <c r="E100" s="68">
        <v>0</v>
      </c>
      <c r="F100" s="69">
        <f t="shared" ref="F100" si="180">+D100+E100</f>
        <v>624452</v>
      </c>
      <c r="G100" s="68">
        <v>0</v>
      </c>
      <c r="H100" s="68">
        <v>212108.14</v>
      </c>
      <c r="I100" s="68">
        <v>212108.14</v>
      </c>
      <c r="J100" s="68">
        <v>212108.14</v>
      </c>
      <c r="K100" s="69">
        <f t="shared" ref="K100" si="181">+F100-H100</f>
        <v>412343.86</v>
      </c>
    </row>
    <row r="101" spans="1:11" ht="25.5" x14ac:dyDescent="0.2">
      <c r="A101" s="67">
        <v>2112</v>
      </c>
      <c r="B101" s="67">
        <v>3830</v>
      </c>
      <c r="C101" s="67" t="s">
        <v>683</v>
      </c>
      <c r="D101" s="68">
        <v>0</v>
      </c>
      <c r="E101" s="68">
        <v>0</v>
      </c>
      <c r="F101" s="69">
        <f t="shared" ref="F101" si="182">+D101+E101</f>
        <v>0</v>
      </c>
      <c r="G101" s="68">
        <v>0</v>
      </c>
      <c r="H101" s="68">
        <v>0</v>
      </c>
      <c r="I101" s="68">
        <v>0</v>
      </c>
      <c r="J101" s="68">
        <v>0</v>
      </c>
      <c r="K101" s="69">
        <f t="shared" ref="K101" si="183">+F101-H101</f>
        <v>0</v>
      </c>
    </row>
    <row r="102" spans="1:11" ht="25.5" x14ac:dyDescent="0.2">
      <c r="A102" s="67">
        <v>2112</v>
      </c>
      <c r="B102" s="67">
        <v>3850</v>
      </c>
      <c r="C102" s="67" t="s">
        <v>684</v>
      </c>
      <c r="D102" s="68">
        <v>26434</v>
      </c>
      <c r="E102" s="68">
        <v>0</v>
      </c>
      <c r="F102" s="69">
        <f t="shared" ref="F102" si="184">+D102+E102</f>
        <v>26434</v>
      </c>
      <c r="G102" s="68">
        <v>0</v>
      </c>
      <c r="H102" s="68">
        <v>0</v>
      </c>
      <c r="I102" s="68">
        <v>0</v>
      </c>
      <c r="J102" s="68">
        <v>0</v>
      </c>
      <c r="K102" s="69">
        <f t="shared" ref="K102" si="185">+F102-H102</f>
        <v>26434</v>
      </c>
    </row>
    <row r="103" spans="1:11" ht="25.5" x14ac:dyDescent="0.2">
      <c r="A103" s="67">
        <v>2112</v>
      </c>
      <c r="B103" s="67">
        <v>3920</v>
      </c>
      <c r="C103" s="67" t="s">
        <v>685</v>
      </c>
      <c r="D103" s="68">
        <v>2454068</v>
      </c>
      <c r="E103" s="68">
        <v>0</v>
      </c>
      <c r="F103" s="69">
        <f t="shared" ref="F103" si="186">+D103+E103</f>
        <v>2454068</v>
      </c>
      <c r="G103" s="68">
        <v>0</v>
      </c>
      <c r="H103" s="68">
        <v>9325</v>
      </c>
      <c r="I103" s="68">
        <v>9325</v>
      </c>
      <c r="J103" s="68">
        <v>9325</v>
      </c>
      <c r="K103" s="69">
        <f t="shared" ref="K103" si="187">+F103-H103</f>
        <v>2444743</v>
      </c>
    </row>
    <row r="104" spans="1:11" x14ac:dyDescent="0.2">
      <c r="A104" s="67">
        <v>21511</v>
      </c>
      <c r="B104" s="67">
        <v>4410</v>
      </c>
      <c r="C104" s="67" t="s">
        <v>686</v>
      </c>
      <c r="D104" s="68">
        <v>0</v>
      </c>
      <c r="E104" s="68">
        <v>0</v>
      </c>
      <c r="F104" s="69">
        <f t="shared" ref="F104" si="188">+D104+E104</f>
        <v>0</v>
      </c>
      <c r="G104" s="68">
        <v>0</v>
      </c>
      <c r="H104" s="68">
        <v>0</v>
      </c>
      <c r="I104" s="68">
        <v>0</v>
      </c>
      <c r="J104" s="68">
        <v>0</v>
      </c>
      <c r="K104" s="69">
        <f t="shared" ref="K104" si="189">+F104-H104</f>
        <v>0</v>
      </c>
    </row>
    <row r="105" spans="1:11" ht="25.5" x14ac:dyDescent="0.2">
      <c r="A105" s="67">
        <v>21512</v>
      </c>
      <c r="B105" s="67">
        <v>4420</v>
      </c>
      <c r="C105" s="67" t="s">
        <v>687</v>
      </c>
      <c r="D105" s="68">
        <v>1159000</v>
      </c>
      <c r="E105" s="68">
        <v>0</v>
      </c>
      <c r="F105" s="69">
        <f t="shared" ref="F105" si="190">+D105+E105</f>
        <v>1159000</v>
      </c>
      <c r="G105" s="68">
        <v>0</v>
      </c>
      <c r="H105" s="68">
        <v>118986</v>
      </c>
      <c r="I105" s="68">
        <v>118986</v>
      </c>
      <c r="J105" s="68">
        <v>118986</v>
      </c>
      <c r="K105" s="69">
        <f t="shared" ref="K105" si="191">+F105-H105</f>
        <v>1040014</v>
      </c>
    </row>
    <row r="106" spans="1:11" ht="25.5" x14ac:dyDescent="0.2">
      <c r="A106" s="67">
        <v>215226</v>
      </c>
      <c r="B106" s="67">
        <v>7930</v>
      </c>
      <c r="C106" s="67" t="s">
        <v>688</v>
      </c>
      <c r="D106" s="68">
        <v>3408798.32</v>
      </c>
      <c r="E106" s="68">
        <v>0</v>
      </c>
      <c r="F106" s="69">
        <f t="shared" ref="F106" si="192">+D106+E106</f>
        <v>3408798.32</v>
      </c>
      <c r="G106" s="68">
        <v>0</v>
      </c>
      <c r="H106" s="68">
        <v>0</v>
      </c>
      <c r="I106" s="68">
        <v>0</v>
      </c>
      <c r="J106" s="68">
        <v>0</v>
      </c>
      <c r="K106" s="69">
        <f t="shared" ref="K106" si="193">+F106-H106</f>
        <v>3408798.32</v>
      </c>
    </row>
    <row r="107" spans="1:11" x14ac:dyDescent="0.2">
      <c r="A107" s="67"/>
      <c r="B107" s="67"/>
      <c r="C107" s="67"/>
      <c r="D107" s="68"/>
      <c r="E107" s="68"/>
      <c r="F107" s="69">
        <f t="shared" si="3"/>
        <v>0</v>
      </c>
      <c r="G107" s="68"/>
      <c r="H107" s="68"/>
      <c r="I107" s="68"/>
      <c r="J107" s="68"/>
      <c r="K107" s="69">
        <f t="shared" si="1"/>
        <v>0</v>
      </c>
    </row>
    <row r="108" spans="1:11" x14ac:dyDescent="0.2">
      <c r="A108" s="9">
        <v>2.2000000000000002</v>
      </c>
      <c r="B108" s="80" t="s">
        <v>133</v>
      </c>
      <c r="C108" s="80"/>
      <c r="D108" s="10">
        <f>SUM(D109:D123)</f>
        <v>730000</v>
      </c>
      <c r="E108" s="10">
        <f t="shared" ref="E108:J108" si="194">SUM(E109:E123)</f>
        <v>817824</v>
      </c>
      <c r="F108" s="10">
        <f t="shared" si="194"/>
        <v>1547824</v>
      </c>
      <c r="G108" s="10">
        <f t="shared" si="194"/>
        <v>0</v>
      </c>
      <c r="H108" s="10">
        <f t="shared" si="194"/>
        <v>813924</v>
      </c>
      <c r="I108" s="10">
        <f t="shared" si="194"/>
        <v>813924</v>
      </c>
      <c r="J108" s="10">
        <f t="shared" si="194"/>
        <v>813924</v>
      </c>
      <c r="K108" s="10">
        <f t="shared" si="1"/>
        <v>733900</v>
      </c>
    </row>
    <row r="109" spans="1:11" ht="38.25" x14ac:dyDescent="0.2">
      <c r="A109" s="67">
        <v>22222</v>
      </c>
      <c r="B109" s="67">
        <v>5150</v>
      </c>
      <c r="C109" s="67" t="s">
        <v>689</v>
      </c>
      <c r="D109" s="68">
        <v>330000</v>
      </c>
      <c r="E109" s="68">
        <v>563348</v>
      </c>
      <c r="F109" s="69">
        <f t="shared" ref="F109:F123" si="195">+D109+E109</f>
        <v>893348</v>
      </c>
      <c r="G109" s="68">
        <v>0</v>
      </c>
      <c r="H109" s="68">
        <v>559448</v>
      </c>
      <c r="I109" s="68">
        <v>559448</v>
      </c>
      <c r="J109" s="68">
        <v>559448</v>
      </c>
      <c r="K109" s="69">
        <f t="shared" si="1"/>
        <v>333900</v>
      </c>
    </row>
    <row r="110" spans="1:11" ht="25.5" x14ac:dyDescent="0.2">
      <c r="A110" s="67">
        <v>22223</v>
      </c>
      <c r="B110" s="67">
        <v>5110</v>
      </c>
      <c r="C110" s="67" t="s">
        <v>690</v>
      </c>
      <c r="D110" s="68">
        <v>98000</v>
      </c>
      <c r="E110" s="68">
        <v>0</v>
      </c>
      <c r="F110" s="69">
        <f t="shared" ref="F110" si="196">+D110+E110</f>
        <v>98000</v>
      </c>
      <c r="G110" s="68">
        <v>0</v>
      </c>
      <c r="H110" s="68">
        <v>0</v>
      </c>
      <c r="I110" s="68">
        <v>0</v>
      </c>
      <c r="J110" s="68">
        <v>0</v>
      </c>
      <c r="K110" s="69">
        <f t="shared" ref="K110" si="197">+F110-H110</f>
        <v>98000</v>
      </c>
    </row>
    <row r="111" spans="1:11" ht="25.5" x14ac:dyDescent="0.2">
      <c r="A111" s="67">
        <v>22223</v>
      </c>
      <c r="B111" s="67">
        <v>5190</v>
      </c>
      <c r="C111" s="67" t="s">
        <v>691</v>
      </c>
      <c r="D111" s="68">
        <v>135000</v>
      </c>
      <c r="E111" s="68">
        <v>100296</v>
      </c>
      <c r="F111" s="69">
        <f t="shared" ref="F111" si="198">+D111+E111</f>
        <v>235296</v>
      </c>
      <c r="G111" s="68">
        <v>0</v>
      </c>
      <c r="H111" s="68">
        <v>100296</v>
      </c>
      <c r="I111" s="68">
        <v>100296</v>
      </c>
      <c r="J111" s="68">
        <v>100296</v>
      </c>
      <c r="K111" s="69">
        <f t="shared" ref="K111" si="199">+F111-H111</f>
        <v>135000</v>
      </c>
    </row>
    <row r="112" spans="1:11" ht="25.5" x14ac:dyDescent="0.2">
      <c r="A112" s="67">
        <v>22223</v>
      </c>
      <c r="B112" s="67">
        <v>5210</v>
      </c>
      <c r="C112" s="67" t="s">
        <v>692</v>
      </c>
      <c r="D112" s="68">
        <v>30000</v>
      </c>
      <c r="E112" s="68">
        <v>0</v>
      </c>
      <c r="F112" s="69">
        <f t="shared" ref="F112" si="200">+D112+E112</f>
        <v>30000</v>
      </c>
      <c r="G112" s="68">
        <v>0</v>
      </c>
      <c r="H112" s="68">
        <v>0</v>
      </c>
      <c r="I112" s="68">
        <v>0</v>
      </c>
      <c r="J112" s="68">
        <v>0</v>
      </c>
      <c r="K112" s="69">
        <f t="shared" ref="K112" si="201">+F112-H112</f>
        <v>30000</v>
      </c>
    </row>
    <row r="113" spans="1:11" ht="25.5" x14ac:dyDescent="0.2">
      <c r="A113" s="67">
        <v>22223</v>
      </c>
      <c r="B113" s="67">
        <v>5230</v>
      </c>
      <c r="C113" s="67" t="s">
        <v>693</v>
      </c>
      <c r="D113" s="68">
        <v>0</v>
      </c>
      <c r="E113" s="68">
        <v>0</v>
      </c>
      <c r="F113" s="69">
        <f t="shared" ref="F113" si="202">+D113+E113</f>
        <v>0</v>
      </c>
      <c r="G113" s="68">
        <v>0</v>
      </c>
      <c r="H113" s="68">
        <v>0</v>
      </c>
      <c r="I113" s="68">
        <v>0</v>
      </c>
      <c r="J113" s="68">
        <v>0</v>
      </c>
      <c r="K113" s="69">
        <f t="shared" ref="K113" si="203">+F113-H113</f>
        <v>0</v>
      </c>
    </row>
    <row r="114" spans="1:11" ht="25.5" x14ac:dyDescent="0.2">
      <c r="A114" s="67">
        <v>22223</v>
      </c>
      <c r="B114" s="67">
        <v>5290</v>
      </c>
      <c r="C114" s="67" t="s">
        <v>694</v>
      </c>
      <c r="D114" s="68">
        <v>20000</v>
      </c>
      <c r="E114" s="68">
        <v>0</v>
      </c>
      <c r="F114" s="69">
        <f t="shared" ref="F114" si="204">+D114+E114</f>
        <v>20000</v>
      </c>
      <c r="G114" s="68">
        <v>0</v>
      </c>
      <c r="H114" s="68">
        <v>0</v>
      </c>
      <c r="I114" s="68">
        <v>0</v>
      </c>
      <c r="J114" s="68">
        <v>0</v>
      </c>
      <c r="K114" s="69">
        <f t="shared" ref="K114" si="205">+F114-H114</f>
        <v>20000</v>
      </c>
    </row>
    <row r="115" spans="1:11" ht="25.5" x14ac:dyDescent="0.2">
      <c r="A115" s="67">
        <v>22223</v>
      </c>
      <c r="B115" s="67">
        <v>5310</v>
      </c>
      <c r="C115" s="67" t="s">
        <v>695</v>
      </c>
      <c r="D115" s="68">
        <v>0</v>
      </c>
      <c r="E115" s="68">
        <v>0</v>
      </c>
      <c r="F115" s="69">
        <f t="shared" ref="F115" si="206">+D115+E115</f>
        <v>0</v>
      </c>
      <c r="G115" s="68">
        <v>0</v>
      </c>
      <c r="H115" s="68">
        <v>0</v>
      </c>
      <c r="I115" s="68">
        <v>0</v>
      </c>
      <c r="J115" s="68">
        <v>0</v>
      </c>
      <c r="K115" s="69">
        <f t="shared" ref="K115" si="207">+F115-H115</f>
        <v>0</v>
      </c>
    </row>
    <row r="116" spans="1:11" ht="25.5" x14ac:dyDescent="0.2">
      <c r="A116" s="67">
        <v>22223</v>
      </c>
      <c r="B116" s="67">
        <v>5320</v>
      </c>
      <c r="C116" s="67" t="s">
        <v>696</v>
      </c>
      <c r="D116" s="68">
        <v>0</v>
      </c>
      <c r="E116" s="68">
        <v>0</v>
      </c>
      <c r="F116" s="69">
        <f t="shared" ref="F116" si="208">+D116+E116</f>
        <v>0</v>
      </c>
      <c r="G116" s="68">
        <v>0</v>
      </c>
      <c r="H116" s="68">
        <v>0</v>
      </c>
      <c r="I116" s="68">
        <v>0</v>
      </c>
      <c r="J116" s="68">
        <v>0</v>
      </c>
      <c r="K116" s="69">
        <f t="shared" ref="K116" si="209">+F116-H116</f>
        <v>0</v>
      </c>
    </row>
    <row r="117" spans="1:11" ht="25.5" x14ac:dyDescent="0.2">
      <c r="A117" s="67">
        <v>22223</v>
      </c>
      <c r="B117" s="67">
        <v>5640</v>
      </c>
      <c r="C117" s="67" t="s">
        <v>697</v>
      </c>
      <c r="D117" s="68">
        <v>81000</v>
      </c>
      <c r="E117" s="68">
        <v>0</v>
      </c>
      <c r="F117" s="69">
        <f t="shared" ref="F117" si="210">+D117+E117</f>
        <v>81000</v>
      </c>
      <c r="G117" s="68">
        <v>0</v>
      </c>
      <c r="H117" s="68">
        <v>0</v>
      </c>
      <c r="I117" s="68">
        <v>0</v>
      </c>
      <c r="J117" s="68">
        <v>0</v>
      </c>
      <c r="K117" s="69">
        <f t="shared" ref="K117" si="211">+F117-H117</f>
        <v>81000</v>
      </c>
    </row>
    <row r="118" spans="1:11" ht="25.5" x14ac:dyDescent="0.2">
      <c r="A118" s="67">
        <v>22223</v>
      </c>
      <c r="B118" s="67">
        <v>5650</v>
      </c>
      <c r="C118" s="67" t="s">
        <v>698</v>
      </c>
      <c r="D118" s="68">
        <v>25000</v>
      </c>
      <c r="E118" s="68">
        <v>0</v>
      </c>
      <c r="F118" s="69">
        <f t="shared" ref="F118" si="212">+D118+E118</f>
        <v>25000</v>
      </c>
      <c r="G118" s="68">
        <v>0</v>
      </c>
      <c r="H118" s="68">
        <v>0</v>
      </c>
      <c r="I118" s="68">
        <v>0</v>
      </c>
      <c r="J118" s="68">
        <v>0</v>
      </c>
      <c r="K118" s="69">
        <f t="shared" ref="K118" si="213">+F118-H118</f>
        <v>25000</v>
      </c>
    </row>
    <row r="119" spans="1:11" ht="25.5" x14ac:dyDescent="0.2">
      <c r="A119" s="67">
        <v>22223</v>
      </c>
      <c r="B119" s="67">
        <v>5660</v>
      </c>
      <c r="C119" s="67" t="s">
        <v>699</v>
      </c>
      <c r="D119" s="68">
        <v>0</v>
      </c>
      <c r="E119" s="68">
        <v>0</v>
      </c>
      <c r="F119" s="69">
        <f t="shared" ref="F119" si="214">+D119+E119</f>
        <v>0</v>
      </c>
      <c r="G119" s="68">
        <v>0</v>
      </c>
      <c r="H119" s="68">
        <v>0</v>
      </c>
      <c r="I119" s="68">
        <v>0</v>
      </c>
      <c r="J119" s="68">
        <v>0</v>
      </c>
      <c r="K119" s="69">
        <f t="shared" ref="K119" si="215">+F119-H119</f>
        <v>0</v>
      </c>
    </row>
    <row r="120" spans="1:11" ht="25.5" x14ac:dyDescent="0.2">
      <c r="A120" s="67">
        <v>22223</v>
      </c>
      <c r="B120" s="67">
        <v>5670</v>
      </c>
      <c r="C120" s="67" t="s">
        <v>700</v>
      </c>
      <c r="D120" s="68">
        <v>6000</v>
      </c>
      <c r="E120" s="68">
        <v>0</v>
      </c>
      <c r="F120" s="69">
        <f t="shared" ref="F120" si="216">+D120+E120</f>
        <v>6000</v>
      </c>
      <c r="G120" s="68">
        <v>0</v>
      </c>
      <c r="H120" s="68">
        <v>0</v>
      </c>
      <c r="I120" s="68">
        <v>0</v>
      </c>
      <c r="J120" s="68">
        <v>0</v>
      </c>
      <c r="K120" s="69">
        <f t="shared" ref="K120" si="217">+F120-H120</f>
        <v>6000</v>
      </c>
    </row>
    <row r="121" spans="1:11" x14ac:dyDescent="0.2">
      <c r="A121" s="67">
        <v>22223</v>
      </c>
      <c r="B121" s="67">
        <v>5690</v>
      </c>
      <c r="C121" s="67" t="s">
        <v>701</v>
      </c>
      <c r="D121" s="68">
        <v>0</v>
      </c>
      <c r="E121" s="68">
        <v>154180</v>
      </c>
      <c r="F121" s="69">
        <f t="shared" ref="F121" si="218">+D121+E121</f>
        <v>154180</v>
      </c>
      <c r="G121" s="68">
        <v>0</v>
      </c>
      <c r="H121" s="68">
        <v>154180</v>
      </c>
      <c r="I121" s="68">
        <v>154180</v>
      </c>
      <c r="J121" s="68">
        <v>154180</v>
      </c>
      <c r="K121" s="69">
        <f t="shared" ref="K121" si="219">+F121-H121</f>
        <v>0</v>
      </c>
    </row>
    <row r="122" spans="1:11" ht="25.5" x14ac:dyDescent="0.2">
      <c r="A122" s="67">
        <v>22255</v>
      </c>
      <c r="B122" s="67">
        <v>5990</v>
      </c>
      <c r="C122" s="67" t="s">
        <v>702</v>
      </c>
      <c r="D122" s="68">
        <v>5000</v>
      </c>
      <c r="E122" s="68">
        <v>0</v>
      </c>
      <c r="F122" s="69">
        <f t="shared" ref="F122" si="220">+D122+E122</f>
        <v>5000</v>
      </c>
      <c r="G122" s="68">
        <v>0</v>
      </c>
      <c r="H122" s="68">
        <v>0</v>
      </c>
      <c r="I122" s="68">
        <v>0</v>
      </c>
      <c r="J122" s="68">
        <v>0</v>
      </c>
      <c r="K122" s="69">
        <f t="shared" ref="K122" si="221">+F122-H122</f>
        <v>5000</v>
      </c>
    </row>
    <row r="123" spans="1:11" x14ac:dyDescent="0.2">
      <c r="A123" s="67"/>
      <c r="B123" s="67"/>
      <c r="C123" s="67"/>
      <c r="D123" s="68"/>
      <c r="E123" s="68"/>
      <c r="F123" s="69">
        <f t="shared" si="195"/>
        <v>0</v>
      </c>
      <c r="G123" s="68"/>
      <c r="H123" s="68"/>
      <c r="I123" s="68"/>
      <c r="J123" s="68"/>
      <c r="K123" s="69">
        <f t="shared" si="1"/>
        <v>0</v>
      </c>
    </row>
    <row r="124" spans="1:11" x14ac:dyDescent="0.2">
      <c r="A124" s="9">
        <v>3</v>
      </c>
      <c r="B124" s="81" t="s">
        <v>266</v>
      </c>
      <c r="C124" s="81"/>
      <c r="D124" s="10">
        <f t="shared" ref="D124:J124" si="222">+D125+D128</f>
        <v>1442144.49</v>
      </c>
      <c r="E124" s="10">
        <f t="shared" si="222"/>
        <v>0</v>
      </c>
      <c r="F124" s="10">
        <f t="shared" si="222"/>
        <v>1442144.49</v>
      </c>
      <c r="G124" s="10">
        <f t="shared" si="222"/>
        <v>0</v>
      </c>
      <c r="H124" s="10">
        <f t="shared" si="222"/>
        <v>0</v>
      </c>
      <c r="I124" s="10">
        <f t="shared" si="222"/>
        <v>0</v>
      </c>
      <c r="J124" s="10">
        <f t="shared" si="222"/>
        <v>0</v>
      </c>
      <c r="K124" s="10">
        <f t="shared" si="1"/>
        <v>1442144.49</v>
      </c>
    </row>
    <row r="125" spans="1:11" x14ac:dyDescent="0.2">
      <c r="A125" s="9">
        <v>3.1</v>
      </c>
      <c r="B125" s="80" t="s">
        <v>267</v>
      </c>
      <c r="C125" s="80"/>
      <c r="D125" s="10">
        <f>SUM(D126:D127)</f>
        <v>1442144.49</v>
      </c>
      <c r="E125" s="10">
        <f t="shared" ref="E125:J125" si="223">SUM(E126:E127)</f>
        <v>0</v>
      </c>
      <c r="F125" s="10">
        <f t="shared" si="223"/>
        <v>1442144.49</v>
      </c>
      <c r="G125" s="10">
        <f t="shared" si="223"/>
        <v>0</v>
      </c>
      <c r="H125" s="10">
        <f t="shared" si="223"/>
        <v>0</v>
      </c>
      <c r="I125" s="10">
        <f t="shared" si="223"/>
        <v>0</v>
      </c>
      <c r="J125" s="10">
        <f t="shared" si="223"/>
        <v>0</v>
      </c>
      <c r="K125" s="10">
        <f t="shared" si="1"/>
        <v>1442144.49</v>
      </c>
    </row>
    <row r="126" spans="1:11" x14ac:dyDescent="0.2">
      <c r="A126" s="67">
        <v>312253</v>
      </c>
      <c r="B126" s="67">
        <v>7990</v>
      </c>
      <c r="C126" s="67" t="s">
        <v>703</v>
      </c>
      <c r="D126" s="68">
        <v>1442144.49</v>
      </c>
      <c r="E126" s="68">
        <v>0</v>
      </c>
      <c r="F126" s="69">
        <f t="shared" ref="F126:F127" si="224">+D126+E126</f>
        <v>1442144.49</v>
      </c>
      <c r="G126" s="68">
        <v>0</v>
      </c>
      <c r="H126" s="68">
        <v>0</v>
      </c>
      <c r="I126" s="68">
        <v>0</v>
      </c>
      <c r="J126" s="68">
        <v>0</v>
      </c>
      <c r="K126" s="69">
        <f t="shared" si="1"/>
        <v>1442144.49</v>
      </c>
    </row>
    <row r="127" spans="1:11" x14ac:dyDescent="0.2">
      <c r="A127" s="67"/>
      <c r="B127" s="67"/>
      <c r="C127" s="67"/>
      <c r="D127" s="68"/>
      <c r="E127" s="68"/>
      <c r="F127" s="69">
        <f t="shared" si="224"/>
        <v>0</v>
      </c>
      <c r="G127" s="68"/>
      <c r="H127" s="68"/>
      <c r="I127" s="68"/>
      <c r="J127" s="68"/>
      <c r="K127" s="69">
        <f t="shared" si="1"/>
        <v>0</v>
      </c>
    </row>
    <row r="128" spans="1:11" x14ac:dyDescent="0.2">
      <c r="A128" s="9">
        <v>3.2</v>
      </c>
      <c r="B128" s="80" t="s">
        <v>445</v>
      </c>
      <c r="C128" s="80"/>
      <c r="D128" s="10">
        <f>SUM(D129:D130)</f>
        <v>0</v>
      </c>
      <c r="E128" s="10">
        <f t="shared" ref="E128:J128" si="225">SUM(E129:E130)</f>
        <v>0</v>
      </c>
      <c r="F128" s="10">
        <f t="shared" si="225"/>
        <v>0</v>
      </c>
      <c r="G128" s="10">
        <f t="shared" si="225"/>
        <v>0</v>
      </c>
      <c r="H128" s="10">
        <f t="shared" si="225"/>
        <v>0</v>
      </c>
      <c r="I128" s="10">
        <f t="shared" si="225"/>
        <v>0</v>
      </c>
      <c r="J128" s="10">
        <f t="shared" si="225"/>
        <v>0</v>
      </c>
      <c r="K128" s="10">
        <f t="shared" si="1"/>
        <v>0</v>
      </c>
    </row>
    <row r="129" spans="1:11" x14ac:dyDescent="0.2">
      <c r="A129" s="67"/>
      <c r="B129" s="67"/>
      <c r="C129" s="67"/>
      <c r="D129" s="68"/>
      <c r="E129" s="68"/>
      <c r="F129" s="69">
        <f t="shared" ref="F129:F130" si="226">+D129+E129</f>
        <v>0</v>
      </c>
      <c r="G129" s="68"/>
      <c r="H129" s="68"/>
      <c r="I129" s="68"/>
      <c r="J129" s="68"/>
      <c r="K129" s="69">
        <f t="shared" si="1"/>
        <v>0</v>
      </c>
    </row>
    <row r="130" spans="1:11" x14ac:dyDescent="0.2">
      <c r="A130" s="67"/>
      <c r="B130" s="67"/>
      <c r="C130" s="67"/>
      <c r="D130" s="68"/>
      <c r="E130" s="68"/>
      <c r="F130" s="69">
        <f t="shared" si="226"/>
        <v>0</v>
      </c>
      <c r="G130" s="68"/>
      <c r="H130" s="68"/>
      <c r="I130" s="68"/>
      <c r="J130" s="68"/>
      <c r="K130" s="69">
        <f t="shared" si="1"/>
        <v>0</v>
      </c>
    </row>
    <row r="131" spans="1:11" x14ac:dyDescent="0.2">
      <c r="A131" s="9"/>
      <c r="B131" s="81" t="s">
        <v>587</v>
      </c>
      <c r="C131" s="81"/>
      <c r="D131" s="10">
        <f>D9+D124</f>
        <v>88347835.999999985</v>
      </c>
      <c r="E131" s="10">
        <f t="shared" ref="E131:J131" si="227">E9+E124</f>
        <v>828705</v>
      </c>
      <c r="F131" s="10">
        <f t="shared" si="227"/>
        <v>89176540.999999985</v>
      </c>
      <c r="G131" s="10">
        <f t="shared" si="227"/>
        <v>0</v>
      </c>
      <c r="H131" s="10">
        <f t="shared" si="227"/>
        <v>17157354.140000001</v>
      </c>
      <c r="I131" s="10">
        <f t="shared" si="227"/>
        <v>17157354.140000001</v>
      </c>
      <c r="J131" s="10">
        <f t="shared" si="227"/>
        <v>17157354.140000001</v>
      </c>
      <c r="K131" s="10">
        <f t="shared" si="1"/>
        <v>72019186.859999985</v>
      </c>
    </row>
    <row r="132" spans="1:11" x14ac:dyDescent="0.2"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</sheetData>
  <mergeCells count="16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B128:C128"/>
    <mergeCell ref="B131:C131"/>
    <mergeCell ref="B9:C9"/>
    <mergeCell ref="B10:C10"/>
    <mergeCell ref="B108:C108"/>
    <mergeCell ref="B124:C124"/>
    <mergeCell ref="B125:C12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Octavio</cp:lastModifiedBy>
  <dcterms:created xsi:type="dcterms:W3CDTF">2017-07-17T22:35:33Z</dcterms:created>
  <dcterms:modified xsi:type="dcterms:W3CDTF">2018-04-30T17:58:44Z</dcterms:modified>
</cp:coreProperties>
</file>